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xplanations" sheetId="1" r:id="rId4"/>
    <sheet name="Raw standard scores" sheetId="2" r:id="rId5"/>
    <sheet name="Scores per $m" sheetId="3" r:id="rId6"/>
    <sheet name="Length adjusted" sheetId="4" r:id="rId7"/>
    <sheet name="L-adj scores per $m" sheetId="5" r:id="rId8"/>
    <sheet name="Final Allocation" sheetId="6" r:id="rId9"/>
  </sheets>
</workbook>
</file>

<file path=xl/sharedStrings.xml><?xml version="1.0" encoding="utf-8"?>
<sst xmlns="http://schemas.openxmlformats.org/spreadsheetml/2006/main" uniqueCount="123">
  <si>
    <t>Table 1</t>
  </si>
  <si>
    <t>This set of worksheets was created by Nic Moe with input from Jay Blazek Crossley</t>
  </si>
  <si>
    <t>On each worksheet, there is a series of analysis rows at the bottom. These compare the mean and</t>
  </si>
  <si>
    <t>median result for the data point shown in that column, for the sets of selected projects and</t>
  </si>
  <si>
    <t>rejected projects. “Real recommendations” are the staff recommendations. “Jay’s model” was</t>
  </si>
  <si>
    <t>the initial set of projects selected by Farm&amp;City by removing only the second per mile</t>
  </si>
  <si>
    <t>standardization for all projects and obtaining a new ranking.</t>
  </si>
  <si>
    <t>The “Raw Standard Scores” worksheet includes the data as presented in the document that staff</t>
  </si>
  <si>
    <t>sent as a response to a PIR request, and then hand typed into excel.</t>
  </si>
  <si>
    <t>The “Scores per $m” and “Length adjusted” were created by Nic as part of his analysis and may</t>
  </si>
  <si>
    <t>be explained in his blog posts.</t>
  </si>
  <si>
    <t>The “L-adj scores per $m” contains the final recommendations with all possible standardizations</t>
  </si>
  <si>
    <t>by mile removed from the equations, both the final per mile standardization that had been removed</t>
  </si>
  <si>
    <t>to create the “Jay’s model” list, as well as the per mile standardizations for each mobility metric.</t>
  </si>
  <si>
    <t>We were not able to remove the per mile standardization that were used for a small amount of the</t>
  </si>
  <si>
    <t>community based metrics. An optimal final score would include this final fix, but we do not believe</t>
  </si>
  <si>
    <t>it is very likely to change the relative scores of projects substantially, and thus unlikely to change</t>
  </si>
  <si>
    <t>the final 15 recommended projects for funding.</t>
  </si>
  <si>
    <t>Mobility</t>
  </si>
  <si>
    <t>Community</t>
  </si>
  <si>
    <t>Corr</t>
  </si>
  <si>
    <t>Project</t>
  </si>
  <si>
    <t>Status</t>
  </si>
  <si>
    <t>v. Jay</t>
  </si>
  <si>
    <t>Mobility Score</t>
  </si>
  <si>
    <t>(Calculated)</t>
  </si>
  <si>
    <t>Community Considerations</t>
  </si>
  <si>
    <t>% Change PPL moved / hour /mile</t>
  </si>
  <si>
    <t>Change # PPL moved / hour /mile</t>
  </si>
  <si>
    <t>Change minutes of delay / person / mile</t>
  </si>
  <si>
    <t>Transit LOS</t>
  </si>
  <si>
    <t>Bike LOS</t>
  </si>
  <si>
    <t>Ped LOS</t>
  </si>
  <si>
    <t>% Crash Rate Change</t>
  </si>
  <si>
    <t>Top Crash Intersections Improved / Mile</t>
  </si>
  <si>
    <t># new/improved intersections / mile</t>
  </si>
  <si>
    <t># transit routes connected to corridor / mile</t>
  </si>
  <si>
    <t># attractors / square mile within 1/2 mile of corridor</t>
  </si>
  <si>
    <t>change in # ped crossings / mile</t>
  </si>
  <si>
    <t># bike routes connected to corridor / mile</t>
  </si>
  <si>
    <t>population / sq mi within 1/2 mile of corridor</t>
  </si>
  <si>
    <t>Preservation of existing affordable housing</t>
  </si>
  <si>
    <t>Preservation of existing local businesses</t>
  </si>
  <si>
    <t>opportunities for dev of new affordable housing</t>
  </si>
  <si>
    <t>opps to facilitate increased supply of mixed-icnome housing</t>
  </si>
  <si>
    <t>emphasized livable, walkable, safe and transit-supportive corridors</t>
  </si>
  <si>
    <t>promotes healthy, equitable and complete communities</t>
  </si>
  <si>
    <t>ERD</t>
  </si>
  <si>
    <t>SYS</t>
  </si>
  <si>
    <t>selected</t>
  </si>
  <si>
    <t>x</t>
  </si>
  <si>
    <t>SDD-CP</t>
  </si>
  <si>
    <t>CP-MD</t>
  </si>
  <si>
    <t>MLK</t>
  </si>
  <si>
    <t>GS</t>
  </si>
  <si>
    <t>WC</t>
  </si>
  <si>
    <t>SWP-MP</t>
  </si>
  <si>
    <t>MP-IH35</t>
  </si>
  <si>
    <t>IH35-MFP</t>
  </si>
  <si>
    <t>MD-71</t>
  </si>
  <si>
    <t>rejected</t>
  </si>
  <si>
    <t>BR</t>
  </si>
  <si>
    <t>AL-183</t>
  </si>
  <si>
    <t>BL-ME</t>
  </si>
  <si>
    <t>MLK-29</t>
  </si>
  <si>
    <t>SOLA</t>
  </si>
  <si>
    <t>PT-290</t>
  </si>
  <si>
    <t>bubble</t>
  </si>
  <si>
    <t>35-SDD</t>
  </si>
  <si>
    <t>NOLA</t>
  </si>
  <si>
    <t>PL-HL</t>
  </si>
  <si>
    <t>TS-RL</t>
  </si>
  <si>
    <t>ARPT</t>
  </si>
  <si>
    <t>45-MR</t>
  </si>
  <si>
    <t>SLGT</t>
  </si>
  <si>
    <t>RD-TS</t>
  </si>
  <si>
    <t>TS-OA</t>
  </si>
  <si>
    <t>OA-PT</t>
  </si>
  <si>
    <t>183-BL</t>
  </si>
  <si>
    <t>BL-PL</t>
  </si>
  <si>
    <t>WKL-AL</t>
  </si>
  <si>
    <t>183-DL</t>
  </si>
  <si>
    <t>MP-BL</t>
  </si>
  <si>
    <t>LB-45</t>
  </si>
  <si>
    <t>MR-183</t>
  </si>
  <si>
    <t>not</t>
  </si>
  <si>
    <t>Real recommendations</t>
  </si>
  <si>
    <t>Means</t>
  </si>
  <si>
    <t>Selected</t>
  </si>
  <si>
    <t>Not</t>
  </si>
  <si>
    <t>Medians</t>
  </si>
  <si>
    <t>bad</t>
  </si>
  <si>
    <t>mixed</t>
  </si>
  <si>
    <t>good</t>
  </si>
  <si>
    <t>Jay's model</t>
  </si>
  <si>
    <t>Which one does better?</t>
  </si>
  <si>
    <t>Jay's</t>
  </si>
  <si>
    <t>real</t>
  </si>
  <si>
    <t>tie</t>
  </si>
  <si>
    <t>Cost ($m)</t>
  </si>
  <si>
    <t>Overall</t>
  </si>
  <si>
    <t>Official</t>
  </si>
  <si>
    <t>Length-adj</t>
  </si>
  <si>
    <t>Length</t>
  </si>
  <si>
    <t>Raw Score</t>
  </si>
  <si>
    <t>Score</t>
  </si>
  <si>
    <t>Staff</t>
  </si>
  <si>
    <t>Jay v.2</t>
  </si>
  <si>
    <t>Score / $m</t>
  </si>
  <si>
    <t>.</t>
  </si>
  <si>
    <t>?</t>
  </si>
  <si>
    <t>410m per matrix</t>
  </si>
  <si>
    <t>remainder</t>
  </si>
  <si>
    <t>Total</t>
  </si>
  <si>
    <t>East Riverside</t>
  </si>
  <si>
    <t>Burnet</t>
  </si>
  <si>
    <t>North Lamar</t>
  </si>
  <si>
    <t>South Lamar</t>
  </si>
  <si>
    <t>Airport</t>
  </si>
  <si>
    <t>Gaudalupe</t>
  </si>
  <si>
    <t>Slaughter</t>
  </si>
  <si>
    <t>William Cannon</t>
  </si>
  <si>
    <t>East MLK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</si>
</sst>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0.0"/>
    <numFmt numFmtId="60" formatCode="0.000"/>
  </numFmts>
  <fonts count="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0"/>
      </bottom>
      <diagonal/>
    </border>
    <border>
      <left style="thin">
        <color indexed="9"/>
      </left>
      <right style="thin">
        <color indexed="20"/>
      </right>
      <top style="thin">
        <color indexed="20"/>
      </top>
      <bottom style="thin">
        <color indexed="9"/>
      </bottom>
      <diagonal/>
    </border>
    <border>
      <left style="thin">
        <color indexed="20"/>
      </left>
      <right style="thin">
        <color indexed="9"/>
      </right>
      <top style="thin">
        <color indexed="2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20"/>
      </top>
      <bottom style="thin">
        <color indexed="9"/>
      </bottom>
      <diagonal/>
    </border>
    <border>
      <left style="thin">
        <color indexed="9"/>
      </left>
      <right style="thin">
        <color indexed="20"/>
      </right>
      <top style="thin">
        <color indexed="9"/>
      </top>
      <bottom style="thin">
        <color indexed="9"/>
      </bottom>
      <diagonal/>
    </border>
    <border>
      <left style="thin">
        <color indexed="20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2" applyNumberFormat="0" applyFont="1" applyFill="0" applyBorder="0" applyAlignment="1" applyProtection="0">
      <alignment horizontal="center" vertical="center"/>
    </xf>
    <xf numFmtId="49" fontId="0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49" fontId="0" borderId="2" applyNumberFormat="1" applyFont="1" applyFill="0" applyBorder="1" applyAlignment="1" applyProtection="0">
      <alignment vertical="bottom"/>
    </xf>
    <xf numFmtId="10" fontId="0" borderId="2" applyNumberFormat="1" applyFont="1" applyFill="0" applyBorder="1" applyAlignment="1" applyProtection="0">
      <alignment vertical="bottom"/>
    </xf>
    <xf numFmtId="9" fontId="0" borderId="2" applyNumberFormat="1" applyFont="1" applyFill="0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borderId="2" applyNumberFormat="1" applyFont="1" applyFill="0" applyBorder="1" applyAlignment="1" applyProtection="0">
      <alignment vertical="bottom"/>
    </xf>
    <xf numFmtId="2" fontId="0" borderId="2" applyNumberFormat="1" applyFont="1" applyFill="0" applyBorder="1" applyAlignment="1" applyProtection="0">
      <alignment vertical="bottom"/>
    </xf>
    <xf numFmtId="59" fontId="0" borderId="2" applyNumberFormat="1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49" fontId="0" borderId="4" applyNumberFormat="1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49" fontId="0" borderId="5" applyNumberFormat="1" applyFont="1" applyFill="0" applyBorder="1" applyAlignment="1" applyProtection="0">
      <alignment vertical="bottom"/>
    </xf>
    <xf numFmtId="2" fontId="0" borderId="5" applyNumberFormat="1" applyFont="1" applyFill="0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49" fontId="0" borderId="7" applyNumberFormat="1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49" fontId="0" borderId="9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60" fontId="0" borderId="2" applyNumberFormat="1" applyFont="1" applyFill="0" applyBorder="1" applyAlignment="1" applyProtection="0">
      <alignment vertical="bottom"/>
    </xf>
    <xf numFmtId="60" fontId="0" borderId="5" applyNumberFormat="1" applyFont="1" applyFill="0" applyBorder="1" applyAlignment="1" applyProtection="0">
      <alignment vertical="bottom"/>
    </xf>
    <xf numFmtId="0" fontId="0" borderId="5" applyNumberFormat="1" applyFont="1" applyFill="0" applyBorder="1" applyAlignment="1" applyProtection="0">
      <alignment vertical="bottom"/>
    </xf>
    <xf numFmtId="59" fontId="0" borderId="5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0" applyNumberFormat="1" applyFont="1" applyFill="0" applyBorder="1" applyAlignment="1" applyProtection="0">
      <alignment vertical="bottom"/>
    </xf>
    <xf numFmtId="49" fontId="0" fillId="3" borderId="11" applyNumberFormat="1" applyFont="1" applyFill="1" applyBorder="1" applyAlignment="1" applyProtection="0">
      <alignment vertical="bottom"/>
    </xf>
    <xf numFmtId="49" fontId="0" borderId="6" applyNumberFormat="1" applyFont="1" applyFill="0" applyBorder="1" applyAlignment="1" applyProtection="0">
      <alignment vertical="bottom"/>
    </xf>
    <xf numFmtId="10" fontId="0" borderId="3" applyNumberFormat="1" applyFont="1" applyFill="0" applyBorder="1" applyAlignment="1" applyProtection="0">
      <alignment vertical="bottom"/>
    </xf>
    <xf numFmtId="9" fontId="0" borderId="3" applyNumberFormat="1" applyFont="1" applyFill="0" applyBorder="1" applyAlignment="1" applyProtection="0">
      <alignment vertical="bottom"/>
    </xf>
    <xf numFmtId="49" fontId="0" fillId="3" borderId="5" applyNumberFormat="1" applyFont="1" applyFill="1" applyBorder="1" applyAlignment="1" applyProtection="0">
      <alignment vertical="bottom"/>
    </xf>
    <xf numFmtId="49" fontId="0" fillId="4" borderId="5" applyNumberFormat="1" applyFont="1" applyFill="1" applyBorder="1" applyAlignment="1" applyProtection="0">
      <alignment vertical="bottom"/>
    </xf>
    <xf numFmtId="49" fontId="0" fillId="5" borderId="5" applyNumberFormat="1" applyFont="1" applyFill="1" applyBorder="1" applyAlignment="1" applyProtection="0">
      <alignment vertical="bottom"/>
    </xf>
    <xf numFmtId="2" fontId="0" borderId="10" applyNumberFormat="1" applyFont="1" applyFill="0" applyBorder="1" applyAlignment="1" applyProtection="0">
      <alignment vertical="bottom"/>
    </xf>
    <xf numFmtId="2" fontId="0" fillId="3" borderId="5" applyNumberFormat="1" applyFont="1" applyFill="1" applyBorder="1" applyAlignment="1" applyProtection="0">
      <alignment vertical="bottom"/>
    </xf>
    <xf numFmtId="0" fontId="0" borderId="6" applyNumberFormat="1" applyFont="1" applyFill="0" applyBorder="1" applyAlignment="1" applyProtection="0">
      <alignment vertical="bottom"/>
    </xf>
    <xf numFmtId="59" fontId="0" borderId="7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6" borderId="2" applyNumberFormat="0" applyFont="1" applyFill="1" applyBorder="1" applyAlignment="1" applyProtection="0">
      <alignment vertical="bottom"/>
    </xf>
    <xf numFmtId="49" fontId="0" fillId="6" borderId="10" applyNumberFormat="1" applyFont="1" applyFill="1" applyBorder="1" applyAlignment="1" applyProtection="0">
      <alignment vertical="bottom"/>
    </xf>
    <xf numFmtId="0" fontId="0" fillId="6" borderId="12" applyNumberFormat="0" applyFont="1" applyFill="1" applyBorder="1" applyAlignment="1" applyProtection="0">
      <alignment vertical="bottom"/>
    </xf>
    <xf numFmtId="49" fontId="0" fillId="6" borderId="6" applyNumberFormat="1" applyFont="1" applyFill="1" applyBorder="1" applyAlignment="1" applyProtection="0">
      <alignment vertical="bottom"/>
    </xf>
    <xf numFmtId="49" fontId="0" fillId="6" borderId="2" applyNumberFormat="1" applyFont="1" applyFill="1" applyBorder="1" applyAlignment="1" applyProtection="0">
      <alignment vertical="bottom"/>
    </xf>
    <xf numFmtId="10" fontId="0" fillId="6" borderId="3" applyNumberFormat="1" applyFont="1" applyFill="1" applyBorder="1" applyAlignment="1" applyProtection="0">
      <alignment vertical="bottom"/>
    </xf>
    <xf numFmtId="10" fontId="0" fillId="6" borderId="2" applyNumberFormat="1" applyFont="1" applyFill="1" applyBorder="1" applyAlignment="1" applyProtection="0">
      <alignment vertical="bottom"/>
    </xf>
    <xf numFmtId="9" fontId="0" fillId="6" borderId="3" applyNumberFormat="1" applyFont="1" applyFill="1" applyBorder="1" applyAlignment="1" applyProtection="0">
      <alignment vertical="bottom"/>
    </xf>
    <xf numFmtId="49" fontId="0" fillId="6" borderId="12" applyNumberFormat="1" applyFont="1" applyFill="1" applyBorder="1" applyAlignment="1" applyProtection="0">
      <alignment vertical="bottom"/>
    </xf>
    <xf numFmtId="49" fontId="0" fillId="4" borderId="5" applyNumberFormat="1" applyFont="1" applyFill="1" applyBorder="1" applyAlignment="1" applyProtection="0">
      <alignment vertical="bottom" wrapText="1"/>
    </xf>
    <xf numFmtId="49" fontId="0" fillId="6" borderId="6" applyNumberFormat="1" applyFont="1" applyFill="1" applyBorder="1" applyAlignment="1" applyProtection="0">
      <alignment vertical="bottom" wrapText="1"/>
    </xf>
    <xf numFmtId="49" fontId="0" fillId="6" borderId="2" applyNumberFormat="1" applyFont="1" applyFill="1" applyBorder="1" applyAlignment="1" applyProtection="0">
      <alignment vertical="bottom" wrapText="1"/>
    </xf>
    <xf numFmtId="49" fontId="0" fillId="6" borderId="10" applyNumberFormat="1" applyFont="1" applyFill="1" applyBorder="1" applyAlignment="1" applyProtection="0">
      <alignment vertical="bottom" wrapText="1"/>
    </xf>
    <xf numFmtId="49" fontId="0" fillId="5" borderId="5" applyNumberFormat="1" applyFont="1" applyFill="1" applyBorder="1" applyAlignment="1" applyProtection="0">
      <alignment vertical="bottom" wrapText="1"/>
    </xf>
    <xf numFmtId="0" fontId="0" fillId="7" borderId="2" applyNumberFormat="1" applyFont="1" applyFill="1" applyBorder="1" applyAlignment="1" applyProtection="0">
      <alignment vertical="bottom"/>
    </xf>
    <xf numFmtId="49" fontId="0" fillId="7" borderId="2" applyNumberFormat="1" applyFont="1" applyFill="1" applyBorder="1" applyAlignment="1" applyProtection="0">
      <alignment vertical="bottom"/>
    </xf>
    <xf numFmtId="0" fontId="0" fillId="7" borderId="2" applyNumberFormat="0" applyFont="1" applyFill="1" applyBorder="1" applyAlignment="1" applyProtection="0">
      <alignment vertical="bottom"/>
    </xf>
    <xf numFmtId="0" fontId="0" borderId="12" applyNumberFormat="1" applyFont="1" applyFill="0" applyBorder="1" applyAlignment="1" applyProtection="0">
      <alignment vertical="bottom"/>
    </xf>
    <xf numFmtId="0" fontId="0" fillId="7" borderId="3" applyNumberFormat="0" applyFont="1" applyFill="1" applyBorder="1" applyAlignment="1" applyProtection="0">
      <alignment vertical="bottom"/>
    </xf>
    <xf numFmtId="49" fontId="0" fillId="7" borderId="4" applyNumberFormat="1" applyFont="1" applyFill="1" applyBorder="1" applyAlignment="1" applyProtection="0">
      <alignment vertical="bottom"/>
    </xf>
    <xf numFmtId="0" fontId="0" fillId="7" borderId="5" applyNumberFormat="0" applyFont="1" applyFill="1" applyBorder="1" applyAlignment="1" applyProtection="0">
      <alignment vertical="bottom"/>
    </xf>
    <xf numFmtId="0" fontId="0" fillId="7" borderId="12" applyNumberFormat="0" applyFont="1" applyFill="1" applyBorder="1" applyAlignment="1" applyProtection="0">
      <alignment vertical="bottom"/>
    </xf>
    <xf numFmtId="49" fontId="0" fillId="7" borderId="5" applyNumberFormat="1" applyFont="1" applyFill="1" applyBorder="1" applyAlignment="1" applyProtection="0">
      <alignment vertical="bottom"/>
    </xf>
    <xf numFmtId="0" fontId="0" fillId="7" borderId="4" applyNumberFormat="0" applyFont="1" applyFill="1" applyBorder="1" applyAlignment="1" applyProtection="0">
      <alignment vertical="bottom"/>
    </xf>
    <xf numFmtId="0" fontId="0" fillId="7" borderId="7" applyNumberFormat="0" applyFont="1" applyFill="1" applyBorder="1" applyAlignment="1" applyProtection="0">
      <alignment vertical="bottom"/>
    </xf>
    <xf numFmtId="0" fontId="0" fillId="7" borderId="8" applyNumberFormat="0" applyFont="1" applyFill="1" applyBorder="1" applyAlignment="1" applyProtection="0">
      <alignment vertical="bottom"/>
    </xf>
    <xf numFmtId="0" fontId="0" fillId="7" borderId="9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6" borderId="1" applyNumberFormat="0" applyFont="1" applyFill="1" applyBorder="1" applyAlignment="1" applyProtection="0">
      <alignment vertical="bottom"/>
    </xf>
    <xf numFmtId="49" fontId="0" fillId="6" borderId="1" applyNumberFormat="1" applyFont="1" applyFill="1" applyBorder="1" applyAlignment="1" applyProtection="0">
      <alignment vertical="bottom"/>
    </xf>
    <xf numFmtId="0" fontId="0" fillId="6" borderId="13" applyNumberFormat="0" applyFont="1" applyFill="1" applyBorder="1" applyAlignment="1" applyProtection="0">
      <alignment vertical="bottom"/>
    </xf>
    <xf numFmtId="0" fontId="0" fillId="6" borderId="13" applyNumberFormat="1" applyFont="1" applyFill="1" applyBorder="1" applyAlignment="1" applyProtection="0">
      <alignment vertical="bottom"/>
    </xf>
    <xf numFmtId="49" fontId="0" fillId="7" borderId="14" applyNumberFormat="1" applyFont="1" applyFill="1" applyBorder="1" applyAlignment="1" applyProtection="0">
      <alignment vertical="bottom"/>
    </xf>
    <xf numFmtId="0" fontId="0" borderId="15" applyNumberFormat="1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0" fontId="0" borderId="16" applyNumberFormat="1" applyFont="1" applyFill="0" applyBorder="1" applyAlignment="1" applyProtection="0">
      <alignment vertical="bottom"/>
    </xf>
    <xf numFmtId="49" fontId="0" fillId="7" borderId="17" applyNumberFormat="1" applyFont="1" applyFill="1" applyBorder="1" applyAlignment="1" applyProtection="0">
      <alignment vertical="bottom"/>
    </xf>
    <xf numFmtId="0" fontId="0" borderId="18" applyNumberFormat="1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</cellXfs>
  <cellStyles count="1">
    <cellStyle name="Normal" xfId="0" builtinId="0"/>
  </cellStyles>
  <dxfs count="8">
    <dxf>
      <fill>
        <patternFill patternType="solid">
          <fgColor indexed="12"/>
          <bgColor indexed="13"/>
        </patternFill>
      </fill>
    </dxf>
    <dxf>
      <fill>
        <patternFill patternType="solid">
          <fgColor indexed="12"/>
          <bgColor indexed="14"/>
        </patternFill>
      </fill>
    </dxf>
    <dxf>
      <fill>
        <patternFill patternType="solid">
          <fgColor indexed="12"/>
          <bgColor indexed="13"/>
        </patternFill>
      </fill>
    </dxf>
    <dxf>
      <fill>
        <patternFill patternType="solid">
          <fgColor indexed="12"/>
          <bgColor indexed="14"/>
        </patternFill>
      </fill>
    </dxf>
    <dxf>
      <fill>
        <patternFill patternType="solid">
          <fgColor indexed="12"/>
          <bgColor indexed="13"/>
        </patternFill>
      </fill>
    </dxf>
    <dxf>
      <fill>
        <patternFill patternType="solid">
          <fgColor indexed="12"/>
          <bgColor indexed="14"/>
        </patternFill>
      </fill>
    </dxf>
    <dxf>
      <fill>
        <patternFill patternType="solid">
          <fgColor indexed="12"/>
          <bgColor indexed="13"/>
        </patternFill>
      </fill>
    </dxf>
    <dxf>
      <fill>
        <patternFill patternType="solid">
          <fgColor indexed="12"/>
          <bgColor indexed="14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ffaaaaaa"/>
      <rgbColor rgb="ffffffff"/>
      <rgbColor rgb="00000000"/>
      <rgbColor rgb="ffffe598"/>
      <rgbColor rgb="ffbdd6ee"/>
      <rgbColor rgb="ffe7e6e6"/>
      <rgbColor rgb="ffffff00"/>
      <rgbColor rgb="ffffc000"/>
      <rgbColor rgb="ffbdc0bf"/>
      <rgbColor rgb="ffdbdbdb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31"/>
  <sheetViews>
    <sheetView workbookViewId="0" showGridLines="0" defaultGridColor="1"/>
  </sheetViews>
  <sheetFormatPr defaultColWidth="16.3333" defaultRowHeight="14.75" customHeight="1" outlineLevelRow="0" outlineLevelCol="0"/>
  <cols>
    <col min="1" max="1" width="16.3516" style="1" customWidth="1"/>
    <col min="2" max="2" width="16.3516" style="1" customWidth="1"/>
    <col min="3" max="3" width="16.3516" style="1" customWidth="1"/>
    <col min="4" max="4" width="16.3516" style="1" customWidth="1"/>
    <col min="5" max="5" width="16.3516" style="1" customWidth="1"/>
    <col min="6" max="6" width="16.3516" style="1" customWidth="1"/>
    <col min="7" max="7" width="16.3516" style="1" customWidth="1"/>
    <col min="8" max="256" width="16.3516" style="1" customWidth="1"/>
  </cols>
  <sheetData>
    <row r="1" ht="16" customHeight="1">
      <c r="A1" t="s" s="2">
        <v>0</v>
      </c>
      <c r="B1" s="2"/>
      <c r="C1" s="2"/>
      <c r="D1" s="2"/>
      <c r="E1" s="2"/>
      <c r="F1" s="2"/>
      <c r="G1" s="2"/>
    </row>
    <row r="2" ht="14.35" customHeight="1">
      <c r="A2" t="s" s="3">
        <v>1</v>
      </c>
      <c r="B2" s="4"/>
      <c r="C2" s="4"/>
      <c r="D2" s="4"/>
      <c r="E2" s="4"/>
      <c r="F2" s="4"/>
      <c r="G2" s="4"/>
    </row>
    <row r="3" ht="14.35" customHeight="1">
      <c r="A3" s="4"/>
      <c r="B3" s="4"/>
      <c r="C3" s="4"/>
      <c r="D3" s="4"/>
      <c r="E3" s="4"/>
      <c r="F3" s="4"/>
      <c r="G3" s="4"/>
    </row>
    <row r="4" ht="14.35" customHeight="1">
      <c r="A4" t="s" s="3">
        <v>2</v>
      </c>
      <c r="B4" s="4"/>
      <c r="C4" s="4"/>
      <c r="D4" s="4"/>
      <c r="E4" s="4"/>
      <c r="F4" s="4"/>
      <c r="G4" s="4"/>
    </row>
    <row r="5" ht="14.35" customHeight="1">
      <c r="A5" t="s" s="3">
        <v>3</v>
      </c>
      <c r="B5" s="4"/>
      <c r="C5" s="4"/>
      <c r="D5" s="4"/>
      <c r="E5" s="4"/>
      <c r="F5" s="4"/>
      <c r="G5" s="4"/>
    </row>
    <row r="6" ht="14.35" customHeight="1">
      <c r="A6" t="s" s="3">
        <v>4</v>
      </c>
      <c r="B6" s="4"/>
      <c r="C6" s="4"/>
      <c r="D6" s="4"/>
      <c r="E6" s="4"/>
      <c r="F6" s="4"/>
      <c r="G6" s="4"/>
    </row>
    <row r="7" ht="14.35" customHeight="1">
      <c r="A7" t="s" s="3">
        <v>5</v>
      </c>
      <c r="B7" s="4"/>
      <c r="C7" s="4"/>
      <c r="D7" s="4"/>
      <c r="E7" s="4"/>
      <c r="F7" s="4"/>
      <c r="G7" s="4"/>
    </row>
    <row r="8" ht="14.35" customHeight="1">
      <c r="A8" t="s" s="3">
        <v>6</v>
      </c>
      <c r="B8" s="4"/>
      <c r="C8" s="4"/>
      <c r="D8" s="4"/>
      <c r="E8" s="4"/>
      <c r="F8" s="4"/>
      <c r="G8" s="4"/>
    </row>
    <row r="9" ht="14.35" customHeight="1">
      <c r="A9" s="4"/>
      <c r="B9" s="4"/>
      <c r="C9" s="4"/>
      <c r="D9" s="4"/>
      <c r="E9" s="4"/>
      <c r="F9" s="4"/>
      <c r="G9" s="4"/>
    </row>
    <row r="10" ht="14.35" customHeight="1">
      <c r="A10" t="s" s="3">
        <v>7</v>
      </c>
      <c r="B10" s="4"/>
      <c r="C10" s="4"/>
      <c r="D10" s="4"/>
      <c r="E10" s="4"/>
      <c r="F10" s="4"/>
      <c r="G10" s="4"/>
    </row>
    <row r="11" ht="14.35" customHeight="1">
      <c r="A11" t="s" s="3">
        <v>8</v>
      </c>
      <c r="B11" s="4"/>
      <c r="C11" s="4"/>
      <c r="D11" s="4"/>
      <c r="E11" s="4"/>
      <c r="F11" s="4"/>
      <c r="G11" s="4"/>
    </row>
    <row r="12" ht="14.35" customHeight="1">
      <c r="A12" s="4"/>
      <c r="B12" s="4"/>
      <c r="C12" s="4"/>
      <c r="D12" s="4"/>
      <c r="E12" s="4"/>
      <c r="F12" s="4"/>
      <c r="G12" s="4"/>
    </row>
    <row r="13" ht="14.35" customHeight="1">
      <c r="A13" t="s" s="3">
        <v>9</v>
      </c>
      <c r="B13" s="4"/>
      <c r="C13" s="4"/>
      <c r="D13" s="4"/>
      <c r="E13" s="4"/>
      <c r="F13" s="4"/>
      <c r="G13" s="4"/>
    </row>
    <row r="14" ht="14.35" customHeight="1">
      <c r="A14" t="s" s="3">
        <v>10</v>
      </c>
      <c r="B14" s="4"/>
      <c r="C14" s="4"/>
      <c r="D14" s="4"/>
      <c r="E14" s="4"/>
      <c r="F14" s="4"/>
      <c r="G14" s="4"/>
    </row>
    <row r="15" ht="14.35" customHeight="1">
      <c r="A15" s="4"/>
      <c r="B15" s="4"/>
      <c r="C15" s="4"/>
      <c r="D15" s="4"/>
      <c r="E15" s="4"/>
      <c r="F15" s="4"/>
      <c r="G15" s="4"/>
    </row>
    <row r="16" ht="14.35" customHeight="1">
      <c r="A16" t="s" s="3">
        <v>11</v>
      </c>
      <c r="B16" s="4"/>
      <c r="C16" s="4"/>
      <c r="D16" s="4"/>
      <c r="E16" s="4"/>
      <c r="F16" s="4"/>
      <c r="G16" s="4"/>
    </row>
    <row r="17" ht="14.35" customHeight="1">
      <c r="A17" t="s" s="3">
        <v>12</v>
      </c>
      <c r="B17" s="4"/>
      <c r="C17" s="4"/>
      <c r="D17" s="4"/>
      <c r="E17" s="4"/>
      <c r="F17" s="4"/>
      <c r="G17" s="4"/>
    </row>
    <row r="18" ht="14.35" customHeight="1">
      <c r="A18" t="s" s="3">
        <v>13</v>
      </c>
      <c r="B18" s="4"/>
      <c r="C18" s="4"/>
      <c r="D18" s="4"/>
      <c r="E18" s="4"/>
      <c r="F18" s="4"/>
      <c r="G18" s="4"/>
    </row>
    <row r="19" ht="14.35" customHeight="1">
      <c r="A19" s="4"/>
      <c r="B19" s="4"/>
      <c r="C19" s="4"/>
      <c r="D19" s="4"/>
      <c r="E19" s="4"/>
      <c r="F19" s="4"/>
      <c r="G19" s="4"/>
    </row>
    <row r="20" ht="14.35" customHeight="1">
      <c r="A20" t="s" s="3">
        <v>14</v>
      </c>
      <c r="B20" s="4"/>
      <c r="C20" s="4"/>
      <c r="D20" s="4"/>
      <c r="E20" s="4"/>
      <c r="F20" s="4"/>
      <c r="G20" s="4"/>
    </row>
    <row r="21" ht="14.35" customHeight="1">
      <c r="A21" t="s" s="3">
        <v>15</v>
      </c>
      <c r="B21" s="4"/>
      <c r="C21" s="4"/>
      <c r="D21" s="4"/>
      <c r="E21" s="4"/>
      <c r="F21" s="4"/>
      <c r="G21" s="4"/>
    </row>
    <row r="22" ht="14.35" customHeight="1">
      <c r="A22" t="s" s="3">
        <v>16</v>
      </c>
      <c r="B22" s="4"/>
      <c r="C22" s="4"/>
      <c r="D22" s="4"/>
      <c r="E22" s="4"/>
      <c r="F22" s="4"/>
      <c r="G22" s="4"/>
    </row>
    <row r="23" ht="14.35" customHeight="1">
      <c r="A23" t="s" s="3">
        <v>17</v>
      </c>
      <c r="B23" s="4"/>
      <c r="C23" s="4"/>
      <c r="D23" s="4"/>
      <c r="E23" s="4"/>
      <c r="F23" s="4"/>
      <c r="G23" s="4"/>
    </row>
    <row r="24" ht="14.35" customHeight="1">
      <c r="A24" s="4"/>
      <c r="B24" s="4"/>
      <c r="C24" s="4"/>
      <c r="D24" s="4"/>
      <c r="E24" s="4"/>
      <c r="F24" s="4"/>
      <c r="G24" s="4"/>
    </row>
    <row r="25" ht="14.35" customHeight="1">
      <c r="A25" s="4"/>
      <c r="B25" s="4"/>
      <c r="C25" s="4"/>
      <c r="D25" s="4"/>
      <c r="E25" s="4"/>
      <c r="F25" s="4"/>
      <c r="G25" s="4"/>
    </row>
    <row r="26" ht="14.35" customHeight="1">
      <c r="A26" s="4"/>
      <c r="B26" s="4"/>
      <c r="C26" s="4"/>
      <c r="D26" s="4"/>
      <c r="E26" s="4"/>
      <c r="F26" s="4"/>
      <c r="G26" s="4"/>
    </row>
    <row r="27" ht="14.35" customHeight="1">
      <c r="A27" s="4"/>
      <c r="B27" s="4"/>
      <c r="C27" s="4"/>
      <c r="D27" s="4"/>
      <c r="E27" s="4"/>
      <c r="F27" s="4"/>
      <c r="G27" s="4"/>
    </row>
    <row r="28" ht="14.35" customHeight="1">
      <c r="A28" s="4"/>
      <c r="B28" s="4"/>
      <c r="C28" s="4"/>
      <c r="D28" s="4"/>
      <c r="E28" s="4"/>
      <c r="F28" s="4"/>
      <c r="G28" s="4"/>
    </row>
    <row r="29" ht="14.35" customHeight="1">
      <c r="A29" s="4"/>
      <c r="B29" s="4"/>
      <c r="C29" s="4"/>
      <c r="D29" s="4"/>
      <c r="E29" s="4"/>
      <c r="F29" s="4"/>
      <c r="G29" s="4"/>
    </row>
    <row r="30" ht="14.35" customHeight="1">
      <c r="A30" s="4"/>
      <c r="B30" s="4"/>
      <c r="C30" s="4"/>
      <c r="D30" s="4"/>
      <c r="E30" s="4"/>
      <c r="F30" s="4"/>
      <c r="G30" s="4"/>
    </row>
    <row r="31" ht="14.35" customHeight="1">
      <c r="A31" s="4"/>
      <c r="B31" s="4"/>
      <c r="C31" s="4"/>
      <c r="D31" s="4"/>
      <c r="E31" s="4"/>
      <c r="F31" s="4"/>
      <c r="G31" s="4"/>
    </row>
  </sheetData>
  <mergeCells count="1">
    <mergeCell ref="A1:G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CD60"/>
  <sheetViews>
    <sheetView workbookViewId="0" showGridLines="0" defaultGridColor="1"/>
  </sheetViews>
  <sheetFormatPr defaultColWidth="8.83333" defaultRowHeight="14.25" customHeight="1" outlineLevelRow="0" outlineLevelCol="0"/>
  <cols>
    <col min="1" max="1" width="8.85156" style="5" customWidth="1"/>
    <col min="2" max="2" width="5.17188" style="5" customWidth="1"/>
    <col min="3" max="3" width="8.5" style="5" customWidth="1"/>
    <col min="4" max="4" width="9" style="5" customWidth="1"/>
    <col min="5" max="5" width="9" style="5" customWidth="1"/>
    <col min="6" max="6" width="12.5" style="5" customWidth="1"/>
    <col min="7" max="7" width="10.1719" style="5" customWidth="1"/>
    <col min="8" max="8" width="8.85156" style="5" customWidth="1"/>
    <col min="9" max="9" width="9.17188" style="5" customWidth="1"/>
    <col min="10" max="10" width="9" style="5" customWidth="1"/>
    <col min="11" max="11" width="9" style="5" customWidth="1"/>
    <col min="12" max="12" width="9" style="5" customWidth="1"/>
    <col min="13" max="13" width="9" style="5" customWidth="1"/>
    <col min="14" max="14" width="9" style="5" customWidth="1"/>
    <col min="15" max="15" width="9" style="5" customWidth="1"/>
    <col min="16" max="16" width="9" style="5" customWidth="1"/>
    <col min="17" max="17" width="9" style="5" customWidth="1"/>
    <col min="18" max="18" width="9" style="5" customWidth="1"/>
    <col min="19" max="19" width="9" style="5" customWidth="1"/>
    <col min="20" max="20" width="9" style="5" customWidth="1"/>
    <col min="21" max="21" width="9" style="5" customWidth="1"/>
    <col min="22" max="22" width="9" style="5" customWidth="1"/>
    <col min="23" max="23" width="9" style="5" customWidth="1"/>
    <col min="24" max="24" width="8.85156" style="5" customWidth="1"/>
    <col min="25" max="25" width="8.85156" style="5" customWidth="1"/>
    <col min="26" max="26" width="8.85156" style="5" customWidth="1"/>
    <col min="27" max="27" width="8.85156" style="5" customWidth="1"/>
    <col min="28" max="28" width="8.85156" style="5" customWidth="1"/>
    <col min="29" max="29" width="8.85156" style="5" customWidth="1"/>
    <col min="30" max="30" width="9" style="5" customWidth="1"/>
    <col min="31" max="31" width="9" style="5" customWidth="1"/>
    <col min="32" max="32" width="9" style="5" customWidth="1"/>
    <col min="33" max="33" width="9" style="5" customWidth="1"/>
    <col min="34" max="34" width="9" style="5" customWidth="1"/>
    <col min="35" max="35" width="9" style="5" customWidth="1"/>
    <col min="36" max="36" width="9" style="5" customWidth="1"/>
    <col min="37" max="37" width="9" style="5" customWidth="1"/>
    <col min="38" max="38" width="9" style="5" customWidth="1"/>
    <col min="39" max="39" width="9" style="5" customWidth="1"/>
    <col min="40" max="40" width="9" style="5" customWidth="1"/>
    <col min="41" max="41" width="9" style="5" customWidth="1"/>
    <col min="42" max="42" width="9" style="5" customWidth="1"/>
    <col min="43" max="43" width="9" style="5" customWidth="1"/>
    <col min="44" max="44" width="9" style="5" customWidth="1"/>
    <col min="45" max="45" width="9" style="5" customWidth="1"/>
    <col min="46" max="46" width="9" style="5" customWidth="1"/>
    <col min="47" max="47" width="9" style="5" customWidth="1"/>
    <col min="48" max="48" width="9" style="5" customWidth="1"/>
    <col min="49" max="49" width="9" style="5" customWidth="1"/>
    <col min="50" max="50" width="9" style="5" customWidth="1"/>
    <col min="51" max="51" width="9" style="5" customWidth="1"/>
    <col min="52" max="52" width="9" style="5" customWidth="1"/>
    <col min="53" max="53" width="9" style="5" customWidth="1"/>
    <col min="54" max="54" width="9" style="5" customWidth="1"/>
    <col min="55" max="55" width="9" style="5" customWidth="1"/>
    <col min="56" max="56" width="9" style="5" customWidth="1"/>
    <col min="57" max="57" width="9" style="5" customWidth="1"/>
    <col min="58" max="58" width="9" style="5" customWidth="1"/>
    <col min="59" max="59" width="9" style="5" customWidth="1"/>
    <col min="60" max="60" width="9" style="5" customWidth="1"/>
    <col min="61" max="61" width="9" style="5" customWidth="1"/>
    <col min="62" max="62" width="9" style="5" customWidth="1"/>
    <col min="63" max="63" width="9" style="5" customWidth="1"/>
    <col min="64" max="64" width="9" style="5" customWidth="1"/>
    <col min="65" max="65" width="9" style="5" customWidth="1"/>
    <col min="66" max="66" width="9" style="5" customWidth="1"/>
    <col min="67" max="67" width="9" style="5" customWidth="1"/>
    <col min="68" max="68" width="9" style="5" customWidth="1"/>
    <col min="69" max="69" width="9" style="5" customWidth="1"/>
    <col min="70" max="70" width="9" style="5" customWidth="1"/>
    <col min="71" max="71" width="9" style="5" customWidth="1"/>
    <col min="72" max="72" width="9" style="5" customWidth="1"/>
    <col min="73" max="73" width="9" style="5" customWidth="1"/>
    <col min="74" max="74" width="9" style="5" customWidth="1"/>
    <col min="75" max="75" width="9" style="5" customWidth="1"/>
    <col min="76" max="76" width="9" style="5" customWidth="1"/>
    <col min="77" max="77" width="9" style="5" customWidth="1"/>
    <col min="78" max="78" width="9" style="5" customWidth="1"/>
    <col min="79" max="79" width="9" style="5" customWidth="1"/>
    <col min="80" max="80" width="9" style="5" customWidth="1"/>
    <col min="81" max="81" width="9" style="5" customWidth="1"/>
    <col min="82" max="82" width="9" style="5" customWidth="1"/>
    <col min="83" max="256" width="8.85156" style="5" customWidth="1"/>
  </cols>
  <sheetData>
    <row r="1" ht="15" customHeight="1">
      <c r="A1" s="6"/>
      <c r="B1" s="6"/>
      <c r="C1" s="6"/>
      <c r="D1" s="6"/>
      <c r="E1" s="6"/>
      <c r="F1" s="6"/>
      <c r="G1" t="s" s="7">
        <v>18</v>
      </c>
      <c r="H1" s="6"/>
      <c r="I1" t="s" s="7">
        <v>19</v>
      </c>
      <c r="J1" s="8">
        <v>0.125</v>
      </c>
      <c r="K1" s="8">
        <v>0.125</v>
      </c>
      <c r="L1" s="8">
        <v>0.0417</v>
      </c>
      <c r="M1" s="8">
        <v>0.0417</v>
      </c>
      <c r="N1" s="8">
        <v>0.0417</v>
      </c>
      <c r="O1" s="8">
        <v>0.0417</v>
      </c>
      <c r="P1" s="8">
        <v>0.0417</v>
      </c>
      <c r="Q1" s="8">
        <v>0.0417</v>
      </c>
      <c r="R1" s="9">
        <v>0.05</v>
      </c>
      <c r="S1" s="9">
        <v>0.05</v>
      </c>
      <c r="T1" s="9">
        <v>0.05</v>
      </c>
      <c r="U1" s="9">
        <v>0.05</v>
      </c>
      <c r="V1" s="9">
        <v>0.05</v>
      </c>
      <c r="W1" s="9">
        <v>0.25</v>
      </c>
      <c r="X1" s="6"/>
      <c r="Y1" s="6"/>
      <c r="Z1" s="6"/>
      <c r="AA1" s="6"/>
      <c r="AB1" s="6"/>
      <c r="AC1" s="6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</row>
    <row r="2" ht="15" customHeight="1">
      <c r="A2" s="6"/>
      <c r="B2" t="s" s="7">
        <v>20</v>
      </c>
      <c r="C2" t="s" s="7">
        <v>21</v>
      </c>
      <c r="D2" t="s" s="7">
        <v>22</v>
      </c>
      <c r="E2" t="s" s="7">
        <v>23</v>
      </c>
      <c r="F2" t="s" s="7">
        <v>24</v>
      </c>
      <c r="G2" t="s" s="7">
        <v>25</v>
      </c>
      <c r="H2" t="s" s="7">
        <v>26</v>
      </c>
      <c r="I2" t="s" s="7">
        <v>25</v>
      </c>
      <c r="J2" t="s" s="7">
        <v>27</v>
      </c>
      <c r="K2" t="s" s="7">
        <v>28</v>
      </c>
      <c r="L2" t="s" s="7">
        <v>29</v>
      </c>
      <c r="M2" t="s" s="7">
        <v>30</v>
      </c>
      <c r="N2" t="s" s="7">
        <v>31</v>
      </c>
      <c r="O2" t="s" s="7">
        <v>32</v>
      </c>
      <c r="P2" t="s" s="7">
        <v>33</v>
      </c>
      <c r="Q2" t="s" s="7">
        <v>34</v>
      </c>
      <c r="R2" t="s" s="7">
        <v>35</v>
      </c>
      <c r="S2" t="s" s="7">
        <v>36</v>
      </c>
      <c r="T2" t="s" s="7">
        <v>37</v>
      </c>
      <c r="U2" t="s" s="7">
        <v>38</v>
      </c>
      <c r="V2" t="s" s="7">
        <v>39</v>
      </c>
      <c r="W2" t="s" s="7">
        <v>40</v>
      </c>
      <c r="X2" t="s" s="7">
        <v>41</v>
      </c>
      <c r="Y2" t="s" s="7">
        <v>42</v>
      </c>
      <c r="Z2" t="s" s="7">
        <v>43</v>
      </c>
      <c r="AA2" t="s" s="7">
        <v>44</v>
      </c>
      <c r="AB2" t="s" s="7">
        <v>45</v>
      </c>
      <c r="AC2" t="s" s="7">
        <v>46</v>
      </c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</row>
    <row r="3" ht="15" customHeight="1">
      <c r="A3" s="11">
        <v>6</v>
      </c>
      <c r="B3" t="s" s="7">
        <v>47</v>
      </c>
      <c r="C3" t="s" s="7">
        <v>48</v>
      </c>
      <c r="D3" t="s" s="7">
        <v>49</v>
      </c>
      <c r="E3" t="s" s="7">
        <v>50</v>
      </c>
      <c r="F3" s="11">
        <v>31.49</v>
      </c>
      <c r="G3" s="12">
        <f>20*((J3*J$1)+(K3*K$1)+(L3*L$1)+(M3*M$1)+(N3*N$1)+(O3*O$1)+(P3*P$1)+(Q3*Q$1)+(R3*R$1)+(S3*S$1)+(T3*T$1)+(U3*U$1)+(V3*V$1)+(W3*W$1))</f>
        <v>31.755</v>
      </c>
      <c r="H3" s="12">
        <v>1.17</v>
      </c>
      <c r="I3" s="12">
        <f>(SUM(X3:AC3)/6)-1</f>
        <v>1.166666666666667</v>
      </c>
      <c r="J3" s="11">
        <v>3.1</v>
      </c>
      <c r="K3" s="11">
        <v>3.1</v>
      </c>
      <c r="L3" s="11">
        <v>0.8</v>
      </c>
      <c r="M3" s="11">
        <v>1.7</v>
      </c>
      <c r="N3" s="11">
        <v>0</v>
      </c>
      <c r="O3" s="11">
        <v>0</v>
      </c>
      <c r="P3" s="11">
        <v>3.3</v>
      </c>
      <c r="Q3" s="11">
        <v>1.7</v>
      </c>
      <c r="R3" s="11">
        <v>2.2</v>
      </c>
      <c r="S3" s="11">
        <v>1.2</v>
      </c>
      <c r="T3" s="11">
        <v>0.5</v>
      </c>
      <c r="U3" s="11">
        <v>0.4</v>
      </c>
      <c r="V3" s="11">
        <v>1.2</v>
      </c>
      <c r="W3" s="11">
        <v>0.9</v>
      </c>
      <c r="X3" s="11">
        <v>3</v>
      </c>
      <c r="Y3" s="11">
        <v>3</v>
      </c>
      <c r="Z3" s="11">
        <v>1</v>
      </c>
      <c r="AA3" s="11">
        <v>1</v>
      </c>
      <c r="AB3" s="11">
        <v>2</v>
      </c>
      <c r="AC3" s="11">
        <v>3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</row>
    <row r="4" ht="15" customHeight="1">
      <c r="A4" s="11">
        <v>7</v>
      </c>
      <c r="B4" t="s" s="7">
        <v>47</v>
      </c>
      <c r="C4" t="s" s="7">
        <v>51</v>
      </c>
      <c r="D4" t="s" s="7">
        <v>49</v>
      </c>
      <c r="E4" t="s" s="7">
        <v>50</v>
      </c>
      <c r="F4" s="11">
        <v>61.95</v>
      </c>
      <c r="G4" s="12">
        <f>20*((J4*J$1)+(K4*K$1)+(L4*L$1)+(M4*M$1)+(N4*N$1)+(O4*O$1)+(P4*P$1)+(Q4*Q$1)+(R4*R$1)+(S4*S$1)+(T4*T$1)+(U4*U$1)+(V4*V$1)+(W4*W$1))</f>
        <v>61.9116</v>
      </c>
      <c r="H4" s="12">
        <v>2.33</v>
      </c>
      <c r="I4" s="12">
        <f>(SUM(X4:AC4)/6)-1</f>
        <v>2.333333333333333</v>
      </c>
      <c r="J4" s="11">
        <v>5</v>
      </c>
      <c r="K4" s="11">
        <v>5</v>
      </c>
      <c r="L4" s="11">
        <v>2.5</v>
      </c>
      <c r="M4" s="11">
        <v>3.3</v>
      </c>
      <c r="N4" s="11">
        <v>3.3</v>
      </c>
      <c r="O4" s="11">
        <v>0</v>
      </c>
      <c r="P4" s="11">
        <v>3.3</v>
      </c>
      <c r="Q4" s="11">
        <v>5</v>
      </c>
      <c r="R4" s="11">
        <v>5</v>
      </c>
      <c r="S4" s="11">
        <v>3.3</v>
      </c>
      <c r="T4" s="11">
        <v>0.4</v>
      </c>
      <c r="U4" s="11">
        <v>0</v>
      </c>
      <c r="V4" s="11">
        <v>1.2</v>
      </c>
      <c r="W4" s="11">
        <v>2.5</v>
      </c>
      <c r="X4" s="11">
        <v>3</v>
      </c>
      <c r="Y4" s="11">
        <v>2</v>
      </c>
      <c r="Z4" s="11">
        <v>4</v>
      </c>
      <c r="AA4" s="11">
        <v>4</v>
      </c>
      <c r="AB4" s="11">
        <v>3</v>
      </c>
      <c r="AC4" s="11">
        <v>4</v>
      </c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</row>
    <row r="5" ht="15" customHeight="1">
      <c r="A5" s="11">
        <v>9</v>
      </c>
      <c r="B5" t="s" s="7">
        <v>47</v>
      </c>
      <c r="C5" t="s" s="7">
        <v>52</v>
      </c>
      <c r="D5" t="s" s="7">
        <v>49</v>
      </c>
      <c r="E5" t="s" s="7">
        <v>50</v>
      </c>
      <c r="F5" s="11">
        <v>39.87</v>
      </c>
      <c r="G5" s="12">
        <f>20*((J5*J$1)+(K5*K$1)+(L5*L$1)+(M5*M$1)+(N5*N$1)+(O5*O$1)+(P5*P$1)+(Q5*Q$1)+(R5*R$1)+(S5*S$1)+(T5*T$1)+(U5*U$1)+(V5*V$1)+(W5*W$1))</f>
        <v>39.49179999999999</v>
      </c>
      <c r="H5" s="12">
        <v>2.67</v>
      </c>
      <c r="I5" s="12">
        <f>(SUM(X5:AC5)/6)-1</f>
        <v>2.666666666666667</v>
      </c>
      <c r="J5" s="11">
        <v>4.5</v>
      </c>
      <c r="K5" s="11">
        <v>4.5</v>
      </c>
      <c r="L5" s="11">
        <v>2.7</v>
      </c>
      <c r="M5" s="11">
        <v>1.7</v>
      </c>
      <c r="N5" s="11">
        <v>5</v>
      </c>
      <c r="O5" s="11">
        <v>0</v>
      </c>
      <c r="P5" s="11">
        <v>3.3</v>
      </c>
      <c r="Q5" s="11">
        <v>0</v>
      </c>
      <c r="R5" s="11">
        <v>0</v>
      </c>
      <c r="S5" s="11">
        <v>2.1</v>
      </c>
      <c r="T5" s="11">
        <v>0.5</v>
      </c>
      <c r="U5" s="11">
        <v>0</v>
      </c>
      <c r="V5" s="11">
        <v>0.3</v>
      </c>
      <c r="W5" s="11">
        <v>0.7</v>
      </c>
      <c r="X5" s="11">
        <v>2</v>
      </c>
      <c r="Y5" s="11">
        <v>4</v>
      </c>
      <c r="Z5" s="11">
        <v>4</v>
      </c>
      <c r="AA5" s="11">
        <v>4</v>
      </c>
      <c r="AB5" s="11">
        <v>4</v>
      </c>
      <c r="AC5" s="11">
        <v>4</v>
      </c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</row>
    <row r="6" ht="15" customHeight="1">
      <c r="A6" s="11">
        <v>25</v>
      </c>
      <c r="B6" t="s" s="7">
        <v>53</v>
      </c>
      <c r="C6" t="s" s="7">
        <v>48</v>
      </c>
      <c r="D6" t="s" s="7">
        <v>49</v>
      </c>
      <c r="E6" t="s" s="7">
        <v>50</v>
      </c>
      <c r="F6" s="11">
        <v>14.75</v>
      </c>
      <c r="G6" s="12">
        <f>20*((J6*J$1)+(K6*K$1)+(L6*L$1)+(M6*M$1)+(N6*N$1)+(O6*O$1)+(P6*P$1)+(Q6*Q$1)+(R6*R$1)+(S6*S$1)+(T6*T$1)+(U6*U$1)+(V6*V$1)+(W6*W$1))</f>
        <v>14.6216</v>
      </c>
      <c r="H6" s="12">
        <v>0.83</v>
      </c>
      <c r="I6" s="12">
        <f>(SUM(X6:AC6)/6)-1</f>
        <v>0.8333333333333333</v>
      </c>
      <c r="J6" s="11">
        <v>0.7</v>
      </c>
      <c r="K6" s="11">
        <v>0.6</v>
      </c>
      <c r="L6" s="11">
        <v>1</v>
      </c>
      <c r="M6" s="11">
        <v>1.7</v>
      </c>
      <c r="N6" s="11">
        <v>1.7</v>
      </c>
      <c r="O6" s="11">
        <v>2.5</v>
      </c>
      <c r="P6" s="11">
        <v>0.5</v>
      </c>
      <c r="Q6" s="11">
        <v>0</v>
      </c>
      <c r="R6" s="11">
        <v>1</v>
      </c>
      <c r="S6" s="11">
        <v>0</v>
      </c>
      <c r="T6" s="11">
        <v>0</v>
      </c>
      <c r="U6" s="11">
        <v>0.8</v>
      </c>
      <c r="V6" s="11">
        <v>1.4</v>
      </c>
      <c r="W6" s="11">
        <v>0.4</v>
      </c>
      <c r="X6" s="11">
        <v>1</v>
      </c>
      <c r="Y6" s="11">
        <v>4</v>
      </c>
      <c r="Z6" s="11">
        <v>2</v>
      </c>
      <c r="AA6" s="11">
        <v>2</v>
      </c>
      <c r="AB6" s="11">
        <v>1</v>
      </c>
      <c r="AC6" s="11">
        <v>1</v>
      </c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</row>
    <row r="7" ht="15" customHeight="1">
      <c r="A7" s="11">
        <v>27</v>
      </c>
      <c r="B7" t="s" s="7">
        <v>54</v>
      </c>
      <c r="C7" t="s" s="7">
        <v>48</v>
      </c>
      <c r="D7" t="s" s="7">
        <v>49</v>
      </c>
      <c r="E7" t="s" s="7">
        <v>50</v>
      </c>
      <c r="F7" s="11">
        <v>38.18</v>
      </c>
      <c r="G7" s="12">
        <f>20*((J7*J$1)+(K7*K$1)+(L7*L$1)+(M7*M$1)+(N7*N$1)+(O7*O$1)+(P7*P$1)+(Q7*Q$1)+(R7*R$1)+(S7*S$1)+(T7*T$1)+(U7*U$1)+(V7*V$1)+(W7*W$1))</f>
        <v>38.2704</v>
      </c>
      <c r="H7" s="12">
        <v>0.5</v>
      </c>
      <c r="I7" s="12">
        <f>(SUM(X7:AC7)/6)-1</f>
        <v>0.5</v>
      </c>
      <c r="J7" s="11">
        <v>0</v>
      </c>
      <c r="K7" s="11">
        <v>0</v>
      </c>
      <c r="L7" s="11">
        <v>0.1</v>
      </c>
      <c r="M7" s="11">
        <v>1.7</v>
      </c>
      <c r="N7" s="11">
        <v>2.8</v>
      </c>
      <c r="O7" s="11">
        <v>0</v>
      </c>
      <c r="P7" s="11">
        <v>1</v>
      </c>
      <c r="Q7" s="11">
        <v>0</v>
      </c>
      <c r="R7" s="11">
        <v>0</v>
      </c>
      <c r="S7" s="11">
        <v>1.9</v>
      </c>
      <c r="T7" s="11">
        <v>4.8</v>
      </c>
      <c r="U7" s="11">
        <v>0</v>
      </c>
      <c r="V7" s="11">
        <v>1.9</v>
      </c>
      <c r="W7" s="11">
        <v>5</v>
      </c>
      <c r="X7" s="11">
        <v>3</v>
      </c>
      <c r="Y7" s="11">
        <v>1</v>
      </c>
      <c r="Z7" s="11">
        <v>1</v>
      </c>
      <c r="AA7" s="11">
        <v>1</v>
      </c>
      <c r="AB7" s="11">
        <v>1</v>
      </c>
      <c r="AC7" s="11">
        <v>2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</row>
    <row r="8" ht="15" customHeight="1">
      <c r="A8" s="11">
        <v>32</v>
      </c>
      <c r="B8" t="s" s="7">
        <v>55</v>
      </c>
      <c r="C8" t="s" s="7">
        <v>56</v>
      </c>
      <c r="D8" t="s" s="7">
        <v>49</v>
      </c>
      <c r="E8" t="s" s="7">
        <v>50</v>
      </c>
      <c r="F8" s="11">
        <v>15.09</v>
      </c>
      <c r="G8" s="12">
        <f>20*((J8*J$1)+(K8*K$1)+(L8*L$1)+(M8*M$1)+(N8*N$1)+(O8*O$1)+(P8*P$1)+(Q8*Q$1)+(R8*R$1)+(S8*S$1)+(T8*T$1)+(U8*U$1)+(V8*V$1)+(W8*W$1))</f>
        <v>15.0208</v>
      </c>
      <c r="H8" s="12">
        <v>1</v>
      </c>
      <c r="I8" s="12">
        <f>(SUM(X8:AC8)/6)-1</f>
        <v>1</v>
      </c>
      <c r="J8" s="11">
        <v>1.1</v>
      </c>
      <c r="K8" s="11">
        <v>0.8</v>
      </c>
      <c r="L8" s="11">
        <v>0.4</v>
      </c>
      <c r="M8" s="11">
        <v>1.7</v>
      </c>
      <c r="N8" s="11">
        <v>3.3</v>
      </c>
      <c r="O8" s="11">
        <v>0</v>
      </c>
      <c r="P8" s="11">
        <v>0.8</v>
      </c>
      <c r="Q8" s="11">
        <v>0</v>
      </c>
      <c r="R8" s="11">
        <v>1.2</v>
      </c>
      <c r="S8" s="11">
        <v>0.2</v>
      </c>
      <c r="T8" s="11">
        <v>0.1</v>
      </c>
      <c r="U8" s="11">
        <v>0.8</v>
      </c>
      <c r="V8" s="11">
        <v>0.8</v>
      </c>
      <c r="W8" s="11">
        <v>0.4</v>
      </c>
      <c r="X8" s="11">
        <v>1</v>
      </c>
      <c r="Y8" s="11">
        <v>3</v>
      </c>
      <c r="Z8" s="11">
        <v>3</v>
      </c>
      <c r="AA8" s="11">
        <v>3</v>
      </c>
      <c r="AB8" s="11">
        <v>1</v>
      </c>
      <c r="AC8" s="11">
        <v>1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</row>
    <row r="9" ht="15" customHeight="1">
      <c r="A9" s="11">
        <v>33</v>
      </c>
      <c r="B9" t="s" s="7">
        <v>55</v>
      </c>
      <c r="C9" t="s" s="7">
        <v>57</v>
      </c>
      <c r="D9" t="s" s="7">
        <v>49</v>
      </c>
      <c r="E9" t="s" s="7">
        <v>50</v>
      </c>
      <c r="F9" s="11">
        <v>18.88</v>
      </c>
      <c r="G9" s="12">
        <f>20*((J9*J$1)+(K9*K$1)+(L9*L$1)+(M9*M$1)+(N9*N$1)+(O9*O$1)+(P9*P$1)+(Q9*Q$1)+(R9*R$1)+(S9*S$1)+(T9*T$1)+(U9*U$1)+(V9*V$1)+(W9*W$1))</f>
        <v>18.6888</v>
      </c>
      <c r="H9" s="12">
        <v>1</v>
      </c>
      <c r="I9" s="12">
        <f>(SUM(X9:AC9)/6)-1</f>
        <v>1</v>
      </c>
      <c r="J9" s="11">
        <v>1.1</v>
      </c>
      <c r="K9" s="11">
        <v>0.8</v>
      </c>
      <c r="L9" s="11">
        <v>0.4</v>
      </c>
      <c r="M9" s="11">
        <v>1.7</v>
      </c>
      <c r="N9" s="11">
        <v>5</v>
      </c>
      <c r="O9" s="11">
        <v>0</v>
      </c>
      <c r="P9" s="11">
        <v>1.1</v>
      </c>
      <c r="Q9" s="11">
        <v>0</v>
      </c>
      <c r="R9" s="11">
        <v>0.8</v>
      </c>
      <c r="S9" s="11">
        <v>0.4</v>
      </c>
      <c r="T9" s="11">
        <v>1</v>
      </c>
      <c r="U9" s="11">
        <v>0.6</v>
      </c>
      <c r="V9" s="11">
        <v>0.8</v>
      </c>
      <c r="W9" s="11">
        <v>0.7</v>
      </c>
      <c r="X9" s="11">
        <v>2</v>
      </c>
      <c r="Y9" s="11">
        <v>3</v>
      </c>
      <c r="Z9" s="11">
        <v>2</v>
      </c>
      <c r="AA9" s="11">
        <v>2</v>
      </c>
      <c r="AB9" s="11">
        <v>1</v>
      </c>
      <c r="AC9" s="11">
        <v>2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</row>
    <row r="10" ht="15" customHeight="1">
      <c r="A10" s="11">
        <v>34</v>
      </c>
      <c r="B10" t="s" s="7">
        <v>55</v>
      </c>
      <c r="C10" t="s" s="7">
        <v>58</v>
      </c>
      <c r="D10" t="s" s="7">
        <v>49</v>
      </c>
      <c r="E10" t="s" s="7">
        <v>50</v>
      </c>
      <c r="F10" s="11">
        <v>13.78</v>
      </c>
      <c r="G10" s="12">
        <f>20*((J10*J$1)+(K10*K$1)+(L10*L$1)+(M10*M$1)+(N10*N$1)+(O10*O$1)+(P10*P$1)+(Q10*Q$1)+(R10*R$1)+(S10*S$1)+(T10*T$1)+(U10*U$1)+(V10*V$1)+(W10*W$1))</f>
        <v>13.703</v>
      </c>
      <c r="H10" s="12">
        <v>0.83</v>
      </c>
      <c r="I10" s="12">
        <f>(SUM(X10:AC10)/6)-1</f>
        <v>0.8333333333333333</v>
      </c>
      <c r="J10" s="11">
        <v>1.1</v>
      </c>
      <c r="K10" s="11">
        <v>0.8</v>
      </c>
      <c r="L10" s="11">
        <v>0.5</v>
      </c>
      <c r="M10" s="11">
        <v>0</v>
      </c>
      <c r="N10" s="11">
        <v>0.6</v>
      </c>
      <c r="O10" s="11">
        <v>2.5</v>
      </c>
      <c r="P10" s="11">
        <v>0.9</v>
      </c>
      <c r="Q10" s="11">
        <v>0</v>
      </c>
      <c r="R10" s="11">
        <v>0.7</v>
      </c>
      <c r="S10" s="11">
        <v>0.2</v>
      </c>
      <c r="T10" s="11">
        <v>0.4</v>
      </c>
      <c r="U10" s="11">
        <v>1.2</v>
      </c>
      <c r="V10" s="11">
        <v>0.2</v>
      </c>
      <c r="W10" s="11">
        <v>0.5</v>
      </c>
      <c r="X10" s="11">
        <v>2</v>
      </c>
      <c r="Y10" s="11">
        <v>4</v>
      </c>
      <c r="Z10" s="11">
        <v>1</v>
      </c>
      <c r="AA10" s="11">
        <v>1</v>
      </c>
      <c r="AB10" s="11">
        <v>1</v>
      </c>
      <c r="AC10" s="11">
        <v>2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</row>
    <row r="11" ht="15" customHeight="1">
      <c r="A11" s="11">
        <v>10</v>
      </c>
      <c r="B11" t="s" s="7">
        <v>47</v>
      </c>
      <c r="C11" t="s" s="7">
        <v>59</v>
      </c>
      <c r="D11" t="s" s="7">
        <v>60</v>
      </c>
      <c r="E11" t="s" s="7">
        <v>50</v>
      </c>
      <c r="F11" s="11">
        <v>41.02</v>
      </c>
      <c r="G11" s="12">
        <f>20*((J11*J$1)+(K11*K$1)+(L11*L$1)+(M11*M$1)+(N11*N$1)+(O11*O$1)+(P11*P$1)+(Q11*Q$1)+(R11*R$1)+(S11*S$1)+(T11*T$1)+(U11*U$1)+(V11*V$1)+(W11*W$1))</f>
        <v>40.9586</v>
      </c>
      <c r="H11" s="12">
        <v>1.83</v>
      </c>
      <c r="I11" s="12">
        <f>(SUM(X11:AC11)/6)-1</f>
        <v>1.833333333333333</v>
      </c>
      <c r="J11" s="11">
        <v>4.5</v>
      </c>
      <c r="K11" s="11">
        <v>4.5</v>
      </c>
      <c r="L11" s="11">
        <v>3</v>
      </c>
      <c r="M11" s="11">
        <v>3.3</v>
      </c>
      <c r="N11" s="11">
        <v>3.3</v>
      </c>
      <c r="O11" s="11">
        <v>0</v>
      </c>
      <c r="P11" s="11">
        <v>3.3</v>
      </c>
      <c r="Q11" s="11">
        <v>0</v>
      </c>
      <c r="R11" s="11">
        <v>1.4</v>
      </c>
      <c r="S11" s="11">
        <v>0.4</v>
      </c>
      <c r="T11" s="11">
        <v>0.2</v>
      </c>
      <c r="U11" s="11">
        <v>0</v>
      </c>
      <c r="V11" s="11">
        <v>3.2</v>
      </c>
      <c r="W11" s="11">
        <v>0.5</v>
      </c>
      <c r="X11" s="11">
        <v>2</v>
      </c>
      <c r="Y11" s="11">
        <v>4</v>
      </c>
      <c r="Z11" s="11">
        <v>2</v>
      </c>
      <c r="AA11" s="11">
        <v>2</v>
      </c>
      <c r="AB11" s="11">
        <v>3</v>
      </c>
      <c r="AC11" s="11">
        <v>4</v>
      </c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</row>
    <row r="12" ht="15" customHeight="1">
      <c r="A12" s="11">
        <v>18</v>
      </c>
      <c r="B12" t="s" s="7">
        <v>61</v>
      </c>
      <c r="C12" t="s" s="7">
        <v>62</v>
      </c>
      <c r="D12" t="s" s="7">
        <v>60</v>
      </c>
      <c r="E12" t="s" s="7">
        <v>50</v>
      </c>
      <c r="F12" s="11">
        <v>20.66</v>
      </c>
      <c r="G12" s="12">
        <f>20*((J12*J$1)+(K12*K$1)+(L12*L$1)+(M12*M$1)+(N12*N$1)+(O12*O$1)+(P12*P$1)+(Q12*Q$1)+(R12*R$1)+(S12*S$1)+(T12*T$1)+(U12*U$1)+(V12*V$1)+(W12*W$1))</f>
        <v>20.74</v>
      </c>
      <c r="H12" s="12">
        <v>1.67</v>
      </c>
      <c r="I12" s="12">
        <f>(SUM(X12:AC12)/6)-1</f>
        <v>1.666666666666667</v>
      </c>
      <c r="J12" s="11">
        <v>1.2</v>
      </c>
      <c r="K12" s="11">
        <v>1</v>
      </c>
      <c r="L12" s="11">
        <v>2</v>
      </c>
      <c r="M12" s="11">
        <v>3.3</v>
      </c>
      <c r="N12" s="11">
        <v>1.7</v>
      </c>
      <c r="O12" s="11">
        <v>0</v>
      </c>
      <c r="P12" s="11">
        <v>3</v>
      </c>
      <c r="Q12" s="11">
        <v>0</v>
      </c>
      <c r="R12" s="11">
        <v>0</v>
      </c>
      <c r="S12" s="11">
        <v>0.7</v>
      </c>
      <c r="T12" s="11">
        <v>0.3</v>
      </c>
      <c r="U12" s="11">
        <v>3.7</v>
      </c>
      <c r="V12" s="11">
        <v>2.2</v>
      </c>
      <c r="W12" s="11">
        <v>0</v>
      </c>
      <c r="X12" s="11">
        <v>1</v>
      </c>
      <c r="Y12" s="11">
        <v>1</v>
      </c>
      <c r="Z12" s="11">
        <v>3</v>
      </c>
      <c r="AA12" s="11">
        <v>3</v>
      </c>
      <c r="AB12" s="11">
        <v>4</v>
      </c>
      <c r="AC12" s="11">
        <v>4</v>
      </c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</row>
    <row r="13" ht="15" customHeight="1">
      <c r="A13" s="11">
        <v>20</v>
      </c>
      <c r="B13" t="s" s="7">
        <v>61</v>
      </c>
      <c r="C13" t="s" s="7">
        <v>63</v>
      </c>
      <c r="D13" t="s" s="7">
        <v>60</v>
      </c>
      <c r="E13" t="s" s="7">
        <v>50</v>
      </c>
      <c r="F13" s="11">
        <v>22.53</v>
      </c>
      <c r="G13" s="12">
        <f>20*((J13*J$1)+(K13*K$1)+(L13*L$1)+(M13*M$1)+(N13*N$1)+(O13*O$1)+(P13*P$1)+(Q13*Q$1)+(R13*R$1)+(S13*S$1)+(T13*T$1)+(U13*U$1)+(V13*V$1)+(W13*W$1))</f>
        <v>22.7266</v>
      </c>
      <c r="H13" s="12">
        <v>1.33</v>
      </c>
      <c r="I13" s="12">
        <f>(SUM(X13:AC13)/6)-1</f>
        <v>1.333333333333333</v>
      </c>
      <c r="J13" s="11">
        <v>1.2</v>
      </c>
      <c r="K13" s="11">
        <v>1</v>
      </c>
      <c r="L13" s="11">
        <v>2.2</v>
      </c>
      <c r="M13" s="11">
        <v>1.7</v>
      </c>
      <c r="N13" s="11">
        <v>3.3</v>
      </c>
      <c r="O13" s="11">
        <v>5</v>
      </c>
      <c r="P13" s="11">
        <v>2.7</v>
      </c>
      <c r="Q13" s="11">
        <v>0</v>
      </c>
      <c r="R13" s="11">
        <v>1.2</v>
      </c>
      <c r="S13" s="11">
        <v>1.4</v>
      </c>
      <c r="T13" s="11">
        <v>0.3</v>
      </c>
      <c r="U13" s="11">
        <v>0</v>
      </c>
      <c r="V13" s="11">
        <v>1.4</v>
      </c>
      <c r="W13" s="11">
        <v>0.1</v>
      </c>
      <c r="X13" s="11">
        <v>1</v>
      </c>
      <c r="Y13" s="11">
        <v>1</v>
      </c>
      <c r="Z13" s="11">
        <v>4</v>
      </c>
      <c r="AA13" s="11">
        <v>4</v>
      </c>
      <c r="AB13" s="11">
        <v>2</v>
      </c>
      <c r="AC13" s="11">
        <v>2</v>
      </c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</row>
    <row r="14" ht="15" customHeight="1">
      <c r="A14" s="11">
        <v>28</v>
      </c>
      <c r="B14" t="s" s="7">
        <v>54</v>
      </c>
      <c r="C14" t="s" s="7">
        <v>64</v>
      </c>
      <c r="D14" t="s" s="7">
        <v>60</v>
      </c>
      <c r="E14" t="s" s="7">
        <v>50</v>
      </c>
      <c r="F14" s="11">
        <v>37.76</v>
      </c>
      <c r="G14" s="12">
        <f>20*((J14*J$1)+(K14*K$1)+(L14*L$1)+(M14*M$1)+(N14*N$1)+(O14*O$1)+(P14*P$1)+(Q14*Q$1)+(R14*R$1)+(S14*S$1)+(T14*T$1)+(U14*U$1)+(V14*V$1)+(W14*W$1))</f>
        <v>37.9198</v>
      </c>
      <c r="H14" s="12">
        <v>0.83</v>
      </c>
      <c r="I14" s="12">
        <f>(SUM(X14:AC14)/6)-1</f>
        <v>0.8333333333333333</v>
      </c>
      <c r="J14" s="11">
        <v>0</v>
      </c>
      <c r="K14" s="11">
        <v>0</v>
      </c>
      <c r="L14" s="11">
        <v>0</v>
      </c>
      <c r="M14" s="11">
        <v>1.7</v>
      </c>
      <c r="N14" s="11">
        <v>1.7</v>
      </c>
      <c r="O14" s="11">
        <v>0</v>
      </c>
      <c r="P14" s="11">
        <v>1.3</v>
      </c>
      <c r="Q14" s="11">
        <v>0</v>
      </c>
      <c r="R14" s="11">
        <v>0</v>
      </c>
      <c r="S14" s="11">
        <v>5</v>
      </c>
      <c r="T14" s="11">
        <v>5</v>
      </c>
      <c r="U14" s="11">
        <v>2.2</v>
      </c>
      <c r="V14" s="11">
        <v>2.3</v>
      </c>
      <c r="W14" s="11">
        <v>3.9</v>
      </c>
      <c r="X14" s="11">
        <v>3</v>
      </c>
      <c r="Y14" s="11">
        <v>1</v>
      </c>
      <c r="Z14" s="11">
        <v>2</v>
      </c>
      <c r="AA14" s="11">
        <v>2</v>
      </c>
      <c r="AB14" s="11">
        <v>1</v>
      </c>
      <c r="AC14" s="11">
        <v>2</v>
      </c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</row>
    <row r="15" ht="15" customHeight="1">
      <c r="A15" s="11">
        <v>5</v>
      </c>
      <c r="B15" t="s" s="7">
        <v>65</v>
      </c>
      <c r="C15" t="s" s="7">
        <v>66</v>
      </c>
      <c r="D15" t="s" s="7">
        <v>67</v>
      </c>
      <c r="E15" t="s" s="7">
        <v>50</v>
      </c>
      <c r="F15" s="11">
        <v>33.83</v>
      </c>
      <c r="G15" s="12">
        <f>20*((J15*J$1)+(K15*K$1)+(L15*L$1)+(M15*M$1)+(N15*N$1)+(O15*O$1)+(P15*P$1)+(Q15*Q$1)+(R15*R$1)+(S15*S$1)+(T15*T$1)+(U15*U$1)+(V15*V$1)+(W15*W$1))</f>
        <v>33.9256</v>
      </c>
      <c r="H15" s="12">
        <v>2.17</v>
      </c>
      <c r="I15" s="12">
        <f>(SUM(X15:AC15)/6)-1</f>
        <v>2.166666666666667</v>
      </c>
      <c r="J15" s="11">
        <v>1.3</v>
      </c>
      <c r="K15" s="11">
        <v>1</v>
      </c>
      <c r="L15" s="11">
        <v>3.9</v>
      </c>
      <c r="M15" s="11">
        <v>3.3</v>
      </c>
      <c r="N15" s="11">
        <v>3.3</v>
      </c>
      <c r="O15" s="11">
        <v>0</v>
      </c>
      <c r="P15" s="11">
        <v>2.9</v>
      </c>
      <c r="Q15" s="11">
        <v>0</v>
      </c>
      <c r="R15" s="11">
        <v>0</v>
      </c>
      <c r="S15" s="11">
        <v>2</v>
      </c>
      <c r="T15" s="11">
        <v>2.4</v>
      </c>
      <c r="U15" s="11">
        <v>0</v>
      </c>
      <c r="V15" s="11">
        <v>2.6</v>
      </c>
      <c r="W15" s="11">
        <v>2</v>
      </c>
      <c r="X15" s="11">
        <v>3</v>
      </c>
      <c r="Y15" s="11">
        <v>2</v>
      </c>
      <c r="Z15" s="11">
        <v>4</v>
      </c>
      <c r="AA15" s="11">
        <v>4</v>
      </c>
      <c r="AB15" s="11">
        <v>3</v>
      </c>
      <c r="AC15" s="11">
        <v>3</v>
      </c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</row>
    <row r="16" ht="15" customHeight="1">
      <c r="A16" s="11">
        <v>8</v>
      </c>
      <c r="B16" t="s" s="7">
        <v>47</v>
      </c>
      <c r="C16" t="s" s="7">
        <v>68</v>
      </c>
      <c r="D16" t="s" s="7">
        <v>67</v>
      </c>
      <c r="E16" t="s" s="7">
        <v>50</v>
      </c>
      <c r="F16" s="11">
        <v>53.44</v>
      </c>
      <c r="G16" s="12">
        <f>20*((J16*J$1)+(K16*K$1)+(L16*L$1)+(M16*M$1)+(N16*N$1)+(O16*O$1)+(P16*P$1)+(Q16*Q$1)+(R16*R$1)+(S16*S$1)+(T16*T$1)+(U16*U$1)+(V16*V$1)+(W16*W$1))</f>
        <v>53.3266</v>
      </c>
      <c r="H16" s="12">
        <v>1.33</v>
      </c>
      <c r="I16" s="12">
        <f>(SUM(X16:AC16)/6)-1</f>
        <v>1.333333333333333</v>
      </c>
      <c r="J16" s="11">
        <v>3.8</v>
      </c>
      <c r="K16" s="11">
        <v>3.8</v>
      </c>
      <c r="L16" s="11">
        <v>5</v>
      </c>
      <c r="M16" s="11">
        <v>3.3</v>
      </c>
      <c r="N16" s="11">
        <v>3.3</v>
      </c>
      <c r="O16" s="11">
        <v>0</v>
      </c>
      <c r="P16" s="11">
        <v>3.3</v>
      </c>
      <c r="Q16" s="11">
        <v>0</v>
      </c>
      <c r="R16" s="11">
        <v>1.4</v>
      </c>
      <c r="S16" s="11">
        <v>4.9</v>
      </c>
      <c r="T16" s="11">
        <v>1.2</v>
      </c>
      <c r="U16" s="11">
        <v>3.3</v>
      </c>
      <c r="V16" s="11">
        <v>3.1</v>
      </c>
      <c r="W16" s="11">
        <v>1.6</v>
      </c>
      <c r="X16" s="11">
        <v>3</v>
      </c>
      <c r="Y16" s="11">
        <v>1</v>
      </c>
      <c r="Z16" s="11">
        <v>1</v>
      </c>
      <c r="AA16" s="11">
        <v>1</v>
      </c>
      <c r="AB16" s="11">
        <v>4</v>
      </c>
      <c r="AC16" s="11">
        <v>4</v>
      </c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</row>
    <row r="17" ht="15" customHeight="1">
      <c r="A17" s="11">
        <v>14</v>
      </c>
      <c r="B17" t="s" s="7">
        <v>69</v>
      </c>
      <c r="C17" t="s" s="7">
        <v>70</v>
      </c>
      <c r="D17" t="s" s="7">
        <v>67</v>
      </c>
      <c r="E17" t="s" s="7">
        <v>50</v>
      </c>
      <c r="F17" s="11">
        <v>19.02</v>
      </c>
      <c r="G17" s="12">
        <f>20*((J17*J$1)+(K17*K$1)+(L17*L$1)+(M17*M$1)+(N17*N$1)+(O17*O$1)+(P17*P$1)+(Q17*Q$1)+(R17*R$1)+(S17*S$1)+(T17*T$1)+(U17*U$1)+(V17*V$1)+(W17*W$1))</f>
        <v>18.8088</v>
      </c>
      <c r="H17" s="12">
        <v>2.17</v>
      </c>
      <c r="I17" s="12">
        <f>(SUM(X17:AC17)/6)-1</f>
        <v>2.166666666666667</v>
      </c>
      <c r="J17" s="11">
        <v>0.6</v>
      </c>
      <c r="K17" s="11">
        <v>0.6</v>
      </c>
      <c r="L17" s="11">
        <v>0.9</v>
      </c>
      <c r="M17" s="11">
        <v>1.7</v>
      </c>
      <c r="N17" s="11">
        <v>3.3</v>
      </c>
      <c r="O17" s="11">
        <v>4.2</v>
      </c>
      <c r="P17" s="11">
        <v>3.1</v>
      </c>
      <c r="Q17" s="11">
        <v>0</v>
      </c>
      <c r="R17" s="11">
        <v>0</v>
      </c>
      <c r="S17" s="11">
        <v>1.2</v>
      </c>
      <c r="T17" s="11">
        <v>0</v>
      </c>
      <c r="U17" s="11">
        <v>0</v>
      </c>
      <c r="V17" s="11">
        <v>0.6</v>
      </c>
      <c r="W17" s="11">
        <v>0.6</v>
      </c>
      <c r="X17" s="11">
        <v>3</v>
      </c>
      <c r="Y17" s="11">
        <v>3</v>
      </c>
      <c r="Z17" s="11">
        <v>3</v>
      </c>
      <c r="AA17" s="11">
        <v>3</v>
      </c>
      <c r="AB17" s="11">
        <v>4</v>
      </c>
      <c r="AC17" s="11">
        <v>3</v>
      </c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</row>
    <row r="18" ht="15" customHeight="1">
      <c r="A18" s="11">
        <v>15</v>
      </c>
      <c r="B18" t="s" s="7">
        <v>69</v>
      </c>
      <c r="C18" t="s" s="7">
        <v>71</v>
      </c>
      <c r="D18" t="s" s="7">
        <v>67</v>
      </c>
      <c r="E18" t="s" s="7">
        <v>50</v>
      </c>
      <c r="F18" s="11">
        <v>31.98</v>
      </c>
      <c r="G18" s="12">
        <f>20*((J18*J$1)+(K18*K$1)+(L18*L$1)+(M18*M$1)+(N18*N$1)+(O18*O$1)+(P18*P$1)+(Q18*Q$1)+(R18*R$1)+(S18*S$1)+(T18*T$1)+(U18*U$1)+(V18*V$1)+(W18*W$1))</f>
        <v>31.9416</v>
      </c>
      <c r="H18" s="12">
        <v>1.67</v>
      </c>
      <c r="I18" s="12">
        <f>(SUM(X18:AC18)/6)-1</f>
        <v>1.666666666666667</v>
      </c>
      <c r="J18" s="11">
        <v>0.6</v>
      </c>
      <c r="K18" s="11">
        <v>0.6</v>
      </c>
      <c r="L18" s="11">
        <v>1</v>
      </c>
      <c r="M18" s="11">
        <v>2.2</v>
      </c>
      <c r="N18" s="11">
        <v>3.3</v>
      </c>
      <c r="O18" s="11">
        <v>2.5</v>
      </c>
      <c r="P18" s="11">
        <v>3.4</v>
      </c>
      <c r="Q18" s="11">
        <v>0</v>
      </c>
      <c r="R18" s="11">
        <v>1.4</v>
      </c>
      <c r="S18" s="11">
        <v>1.7</v>
      </c>
      <c r="T18" s="11">
        <v>1.7</v>
      </c>
      <c r="U18" s="11">
        <v>5</v>
      </c>
      <c r="V18" s="11">
        <v>1.8</v>
      </c>
      <c r="W18" s="11">
        <v>1.4</v>
      </c>
      <c r="X18" s="11">
        <v>4</v>
      </c>
      <c r="Y18" s="11">
        <v>2</v>
      </c>
      <c r="Z18" s="11">
        <v>1</v>
      </c>
      <c r="AA18" s="11">
        <v>1</v>
      </c>
      <c r="AB18" s="11">
        <v>4</v>
      </c>
      <c r="AC18" s="11">
        <v>4</v>
      </c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</row>
    <row r="19" ht="15" customHeight="1">
      <c r="A19" s="11">
        <v>24</v>
      </c>
      <c r="B19" t="s" s="7">
        <v>72</v>
      </c>
      <c r="C19" t="s" s="7">
        <v>73</v>
      </c>
      <c r="D19" t="s" s="7">
        <v>67</v>
      </c>
      <c r="E19" t="s" s="7">
        <v>50</v>
      </c>
      <c r="F19" s="11">
        <v>27.97</v>
      </c>
      <c r="G19" s="12">
        <f>20*((J19*J$1)+(K19*K$1)+(L19*L$1)+(M19*M$1)+(N19*N$1)+(O19*O$1)+(P19*P$1)+(Q19*Q$1)+(R19*R$1)+(S19*S$1)+(T19*T$1)+(U19*U$1)+(V19*V$1)+(W19*W$1))</f>
        <v>27.8062</v>
      </c>
      <c r="H19" s="12">
        <v>1.67</v>
      </c>
      <c r="I19" s="12">
        <f>(SUM(X19:AC19)/6)-1</f>
        <v>1.666666666666667</v>
      </c>
      <c r="J19" s="11">
        <v>1.1</v>
      </c>
      <c r="K19" s="11">
        <v>0.8</v>
      </c>
      <c r="L19" s="11">
        <v>1.3</v>
      </c>
      <c r="M19" s="11">
        <v>1.7</v>
      </c>
      <c r="N19" s="11">
        <v>3.3</v>
      </c>
      <c r="O19" s="11">
        <v>2.5</v>
      </c>
      <c r="P19" s="11">
        <v>0.5</v>
      </c>
      <c r="Q19" s="11">
        <v>0</v>
      </c>
      <c r="R19" s="11">
        <v>0</v>
      </c>
      <c r="S19" s="11">
        <v>1.6</v>
      </c>
      <c r="T19" s="11">
        <v>4.4</v>
      </c>
      <c r="U19" s="11">
        <v>1.8</v>
      </c>
      <c r="V19" s="11">
        <v>2.5</v>
      </c>
      <c r="W19" s="11">
        <v>1</v>
      </c>
      <c r="X19" s="11">
        <v>4</v>
      </c>
      <c r="Y19" s="11">
        <v>3</v>
      </c>
      <c r="Z19" s="11">
        <v>1</v>
      </c>
      <c r="AA19" s="11">
        <v>1</v>
      </c>
      <c r="AB19" s="11">
        <v>3</v>
      </c>
      <c r="AC19" s="11">
        <v>4</v>
      </c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</row>
    <row r="20" ht="15" customHeight="1">
      <c r="A20" s="11">
        <v>1</v>
      </c>
      <c r="B20" t="s" s="7">
        <v>65</v>
      </c>
      <c r="C20" t="s" s="7">
        <v>48</v>
      </c>
      <c r="D20" t="s" s="7">
        <v>49</v>
      </c>
      <c r="E20" s="6"/>
      <c r="F20" s="11">
        <v>22.67</v>
      </c>
      <c r="G20" s="12">
        <f>20*((J20*J$1)+(K20*K$1)+(L20*L$1)+(M20*M$1)+(N20*N$1)+(O20*O$1)+(P20*P$1)+(Q20*Q$1)+(R20*R$1)+(S20*S$1)+(T20*T$1)+(U20*U$1)+(V20*V$1)+(W20*W$1))</f>
        <v>22.3224</v>
      </c>
      <c r="H20" s="12">
        <v>0.67</v>
      </c>
      <c r="I20" s="12">
        <f>(SUM(X20:AC20)/6)-1</f>
        <v>0.6666666666666667</v>
      </c>
      <c r="J20" s="11">
        <v>1.2</v>
      </c>
      <c r="K20" s="11">
        <v>0.9</v>
      </c>
      <c r="L20" s="11">
        <v>0.7</v>
      </c>
      <c r="M20" s="11">
        <v>3.3</v>
      </c>
      <c r="N20" s="11">
        <v>1.1</v>
      </c>
      <c r="O20" s="11">
        <v>0</v>
      </c>
      <c r="P20" s="11">
        <v>2.9</v>
      </c>
      <c r="Q20" s="11">
        <v>0.6</v>
      </c>
      <c r="R20" s="11">
        <v>1</v>
      </c>
      <c r="S20" s="11">
        <v>0.4</v>
      </c>
      <c r="T20" s="11">
        <v>1.8</v>
      </c>
      <c r="U20" s="11">
        <v>2.2</v>
      </c>
      <c r="V20" s="11">
        <v>1.5</v>
      </c>
      <c r="W20" s="11">
        <v>0.6</v>
      </c>
      <c r="X20" s="11">
        <v>4</v>
      </c>
      <c r="Y20" s="11">
        <v>2</v>
      </c>
      <c r="Z20" s="11">
        <v>1</v>
      </c>
      <c r="AA20" s="11">
        <v>1</v>
      </c>
      <c r="AB20" s="11">
        <v>1</v>
      </c>
      <c r="AC20" s="11">
        <v>1</v>
      </c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</row>
    <row r="21" ht="15" customHeight="1">
      <c r="A21" s="11">
        <v>11</v>
      </c>
      <c r="B21" t="s" s="7">
        <v>69</v>
      </c>
      <c r="C21" t="s" s="7">
        <v>48</v>
      </c>
      <c r="D21" t="s" s="7">
        <v>49</v>
      </c>
      <c r="E21" s="6"/>
      <c r="F21" s="11">
        <v>22.11</v>
      </c>
      <c r="G21" s="12">
        <f>20*((J21*J$1)+(K21*K$1)+(L21*L$1)+(M21*M$1)+(N21*N$1)+(O21*O$1)+(P21*P$1)+(Q21*Q$1)+(R21*R$1)+(S21*S$1)+(T21*T$1)+(U21*U$1)+(V21*V$1)+(W21*W$1))</f>
        <v>21.8088</v>
      </c>
      <c r="H21" s="12">
        <v>1</v>
      </c>
      <c r="I21" s="12">
        <f>(SUM(X21:AC21)/6)-1</f>
        <v>1</v>
      </c>
      <c r="J21" s="11">
        <v>0.6</v>
      </c>
      <c r="K21" s="11">
        <v>0.6</v>
      </c>
      <c r="L21" s="11">
        <v>0.4</v>
      </c>
      <c r="M21" s="11">
        <v>2.8</v>
      </c>
      <c r="N21" s="11">
        <v>4.4</v>
      </c>
      <c r="O21" s="11">
        <v>2.5</v>
      </c>
      <c r="P21" s="11">
        <v>2.8</v>
      </c>
      <c r="Q21" s="11">
        <v>0.3</v>
      </c>
      <c r="R21" s="11">
        <v>1.2</v>
      </c>
      <c r="S21" s="11">
        <v>0.3</v>
      </c>
      <c r="T21" s="11">
        <v>0.7</v>
      </c>
      <c r="U21" s="11">
        <v>1.7</v>
      </c>
      <c r="V21" s="11">
        <v>0.4</v>
      </c>
      <c r="W21" s="11">
        <v>0.7</v>
      </c>
      <c r="X21" s="11">
        <v>4</v>
      </c>
      <c r="Y21" s="11">
        <v>3</v>
      </c>
      <c r="Z21" s="11">
        <v>1</v>
      </c>
      <c r="AA21" s="11">
        <v>1</v>
      </c>
      <c r="AB21" s="11">
        <v>1</v>
      </c>
      <c r="AC21" s="11">
        <v>2</v>
      </c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</row>
    <row r="22" ht="15" customHeight="1">
      <c r="A22" s="11">
        <v>21</v>
      </c>
      <c r="B22" t="s" s="7">
        <v>72</v>
      </c>
      <c r="C22" t="s" s="7">
        <v>48</v>
      </c>
      <c r="D22" t="s" s="7">
        <v>49</v>
      </c>
      <c r="E22" s="6"/>
      <c r="F22" s="11">
        <v>22.25</v>
      </c>
      <c r="G22" s="12">
        <f>20*((J22*J$1)+(K22*K$1)+(L22*L$1)+(M22*M$1)+(N22*N$1)+(O22*O$1)+(P22*P$1)+(Q22*Q$1)+(R22*R$1)+(S22*S$1)+(T22*T$1)+(U22*U$1)+(V22*V$1)+(W22*W$1))</f>
        <v>22.171</v>
      </c>
      <c r="H22" s="12">
        <v>1.17</v>
      </c>
      <c r="I22" s="12">
        <f>(SUM(X22:AC22)/6)-1</f>
        <v>1.166666666666667</v>
      </c>
      <c r="J22" s="11">
        <v>0.9</v>
      </c>
      <c r="K22" s="11">
        <v>0.8</v>
      </c>
      <c r="L22" s="11">
        <v>0.4</v>
      </c>
      <c r="M22" s="11">
        <v>1.7</v>
      </c>
      <c r="N22" s="11">
        <v>3.3</v>
      </c>
      <c r="O22" s="11">
        <v>0</v>
      </c>
      <c r="P22" s="11">
        <v>0</v>
      </c>
      <c r="Q22" s="11">
        <v>1.1</v>
      </c>
      <c r="R22" s="11">
        <v>0.8</v>
      </c>
      <c r="S22" s="11">
        <v>1.1</v>
      </c>
      <c r="T22" s="11">
        <v>2.1</v>
      </c>
      <c r="U22" s="11">
        <v>2</v>
      </c>
      <c r="V22" s="11">
        <v>2</v>
      </c>
      <c r="W22" s="11">
        <v>0.9</v>
      </c>
      <c r="X22" s="11">
        <v>4</v>
      </c>
      <c r="Y22" s="11">
        <v>2</v>
      </c>
      <c r="Z22" s="11">
        <v>1</v>
      </c>
      <c r="AA22" s="11">
        <v>1</v>
      </c>
      <c r="AB22" s="11">
        <v>2</v>
      </c>
      <c r="AC22" s="11">
        <v>3</v>
      </c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</row>
    <row r="23" ht="15" customHeight="1">
      <c r="A23" s="11">
        <v>29</v>
      </c>
      <c r="B23" t="s" s="7">
        <v>74</v>
      </c>
      <c r="C23" t="s" s="7">
        <v>48</v>
      </c>
      <c r="D23" t="s" s="7">
        <v>49</v>
      </c>
      <c r="E23" s="6"/>
      <c r="F23" s="11">
        <v>12.34</v>
      </c>
      <c r="G23" s="12">
        <f>20*((J23*J$1)+(K23*K$1)+(L23*L$1)+(M23*M$1)+(N23*N$1)+(O23*O$1)+(P23*P$1)+(Q23*Q$1)+(R23*R$1)+(S23*S$1)+(T23*T$1)+(U23*U$1)+(V23*V$1)+(W23*W$1))</f>
        <v>12.2046</v>
      </c>
      <c r="H23" s="12">
        <v>0.5</v>
      </c>
      <c r="I23" s="12">
        <f>(SUM(X23:AC23)/6)-1</f>
        <v>0.5</v>
      </c>
      <c r="J23" s="11">
        <v>0.7</v>
      </c>
      <c r="K23" s="11">
        <v>0.6</v>
      </c>
      <c r="L23" s="11">
        <v>0.4</v>
      </c>
      <c r="M23" s="11">
        <v>1.7</v>
      </c>
      <c r="N23" s="11">
        <v>1.7</v>
      </c>
      <c r="O23" s="11">
        <v>2.5</v>
      </c>
      <c r="P23" s="11">
        <v>0.6</v>
      </c>
      <c r="Q23" s="11">
        <v>0</v>
      </c>
      <c r="R23" s="11">
        <v>0.4</v>
      </c>
      <c r="S23" s="11">
        <v>0.1</v>
      </c>
      <c r="T23" s="11">
        <v>0.1</v>
      </c>
      <c r="U23" s="11">
        <v>0.4</v>
      </c>
      <c r="V23" s="11">
        <v>0.2</v>
      </c>
      <c r="W23" s="11">
        <v>0.4</v>
      </c>
      <c r="X23" s="11">
        <v>1</v>
      </c>
      <c r="Y23" s="11">
        <v>4</v>
      </c>
      <c r="Z23" s="11">
        <v>1</v>
      </c>
      <c r="AA23" s="11">
        <v>1</v>
      </c>
      <c r="AB23" s="11">
        <v>1</v>
      </c>
      <c r="AC23" s="11">
        <v>1</v>
      </c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</row>
    <row r="24" ht="15" customHeight="1">
      <c r="A24" s="11">
        <v>31</v>
      </c>
      <c r="B24" t="s" s="7">
        <v>55</v>
      </c>
      <c r="C24" t="s" s="7">
        <v>48</v>
      </c>
      <c r="D24" t="s" s="7">
        <v>49</v>
      </c>
      <c r="E24" s="6"/>
      <c r="F24" s="11">
        <v>14.98</v>
      </c>
      <c r="G24" s="12">
        <f>20*((J24*J$1)+(K24*K$1)+(L24*L$1)+(M24*M$1)+(N24*N$1)+(O24*O$1)+(P24*P$1)+(Q24*Q$1)+(R24*R$1)+(S24*S$1)+(T24*T$1)+(U24*U$1)+(V24*V$1)+(W24*W$1))</f>
        <v>15.1708</v>
      </c>
      <c r="H24" s="12">
        <v>0.17</v>
      </c>
      <c r="I24" s="12">
        <f>(SUM(X24:AC24)/6)-1</f>
        <v>0.1666666666666667</v>
      </c>
      <c r="J24" s="11">
        <v>1</v>
      </c>
      <c r="K24" s="11">
        <v>0.8</v>
      </c>
      <c r="L24" s="11">
        <v>0.3</v>
      </c>
      <c r="M24" s="11">
        <v>1.7</v>
      </c>
      <c r="N24" s="11">
        <v>3.3</v>
      </c>
      <c r="O24" s="11">
        <v>0</v>
      </c>
      <c r="P24" s="11">
        <v>0.7</v>
      </c>
      <c r="Q24" s="11">
        <v>0.2</v>
      </c>
      <c r="R24" s="11">
        <v>0.4</v>
      </c>
      <c r="S24" s="11">
        <v>0.2</v>
      </c>
      <c r="T24" s="11">
        <v>0.5</v>
      </c>
      <c r="U24" s="11">
        <v>0.9</v>
      </c>
      <c r="V24" s="11">
        <v>0.5</v>
      </c>
      <c r="W24" s="11">
        <v>0.6</v>
      </c>
      <c r="X24" s="11">
        <v>1</v>
      </c>
      <c r="Y24" s="11">
        <v>1</v>
      </c>
      <c r="Z24" s="11">
        <v>1</v>
      </c>
      <c r="AA24" s="11">
        <v>1</v>
      </c>
      <c r="AB24" s="11">
        <v>1</v>
      </c>
      <c r="AC24" s="11">
        <v>2</v>
      </c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</row>
    <row r="25" ht="15" customHeight="1">
      <c r="A25" s="11">
        <v>2</v>
      </c>
      <c r="B25" t="s" s="7">
        <v>65</v>
      </c>
      <c r="C25" t="s" s="7">
        <v>75</v>
      </c>
      <c r="D25" t="s" s="7">
        <v>60</v>
      </c>
      <c r="E25" s="6"/>
      <c r="F25" s="11">
        <v>33.51</v>
      </c>
      <c r="G25" s="12">
        <f>20*((J25*J$1)+(K25*K$1)+(L25*L$1)+(M25*M$1)+(N25*N$1)+(O25*O$1)+(P25*P$1)+(Q25*Q$1)+(R25*R$1)+(S25*S$1)+(T25*T$1)+(U25*U$1)+(V25*V$1)+(W25*W$1))</f>
        <v>33.3948</v>
      </c>
      <c r="H25" s="12">
        <v>0.5</v>
      </c>
      <c r="I25" s="12">
        <f>(SUM(X25:AC25)/6)-1</f>
        <v>0.5</v>
      </c>
      <c r="J25" s="11">
        <v>1.3</v>
      </c>
      <c r="K25" s="11">
        <v>1</v>
      </c>
      <c r="L25" s="11">
        <v>3.5</v>
      </c>
      <c r="M25" s="11">
        <v>5</v>
      </c>
      <c r="N25" s="11">
        <v>3.3</v>
      </c>
      <c r="O25" s="11">
        <v>2.5</v>
      </c>
      <c r="P25" s="11">
        <v>2.9</v>
      </c>
      <c r="Q25" s="11">
        <v>0</v>
      </c>
      <c r="R25" s="11">
        <v>0</v>
      </c>
      <c r="S25" s="11">
        <v>1.6</v>
      </c>
      <c r="T25" s="11">
        <v>3.2</v>
      </c>
      <c r="U25" s="11">
        <v>0</v>
      </c>
      <c r="V25" s="11">
        <v>5</v>
      </c>
      <c r="W25" s="11">
        <v>0.7</v>
      </c>
      <c r="X25" s="11">
        <v>3</v>
      </c>
      <c r="Y25" s="11">
        <v>1</v>
      </c>
      <c r="Z25" s="11">
        <v>1</v>
      </c>
      <c r="AA25" s="11">
        <v>1</v>
      </c>
      <c r="AB25" s="11">
        <v>2</v>
      </c>
      <c r="AC25" s="11">
        <v>1</v>
      </c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</row>
    <row r="26" ht="15" customHeight="1">
      <c r="A26" s="11">
        <v>3</v>
      </c>
      <c r="B26" t="s" s="7">
        <v>65</v>
      </c>
      <c r="C26" t="s" s="7">
        <v>76</v>
      </c>
      <c r="D26" t="s" s="7">
        <v>60</v>
      </c>
      <c r="E26" s="6"/>
      <c r="F26" s="11">
        <v>31.17</v>
      </c>
      <c r="G26" s="12">
        <f>20*((J26*J$1)+(K26*K$1)+(L26*L$1)+(M26*M$1)+(N26*N$1)+(O26*O$1)+(P26*P$1)+(Q26*Q$1)+(R26*R$1)+(S26*S$1)+(T26*T$1)+(U26*U$1)+(V26*V$1)+(W26*W$1))</f>
        <v>31.491</v>
      </c>
      <c r="H26" s="12">
        <v>0.83</v>
      </c>
      <c r="I26" s="12">
        <f>(SUM(X26:AC26)/6)-1</f>
        <v>0.8333333333333333</v>
      </c>
      <c r="J26" s="11">
        <v>1.4</v>
      </c>
      <c r="K26" s="11">
        <v>1</v>
      </c>
      <c r="L26" s="11">
        <v>2.7</v>
      </c>
      <c r="M26" s="11">
        <v>1.7</v>
      </c>
      <c r="N26" s="11">
        <v>1.7</v>
      </c>
      <c r="O26" s="11">
        <v>2.5</v>
      </c>
      <c r="P26" s="11">
        <v>2.9</v>
      </c>
      <c r="Q26" s="11">
        <v>0</v>
      </c>
      <c r="R26" s="11">
        <v>0.7</v>
      </c>
      <c r="S26" s="11">
        <v>1</v>
      </c>
      <c r="T26" s="11">
        <v>1.3</v>
      </c>
      <c r="U26" s="11">
        <v>3.2</v>
      </c>
      <c r="V26" s="11">
        <v>1.7</v>
      </c>
      <c r="W26" s="11">
        <v>1.6</v>
      </c>
      <c r="X26" s="11">
        <v>2</v>
      </c>
      <c r="Y26" s="11">
        <v>1</v>
      </c>
      <c r="Z26" s="11">
        <v>2</v>
      </c>
      <c r="AA26" s="11">
        <v>2</v>
      </c>
      <c r="AB26" s="11">
        <v>2</v>
      </c>
      <c r="AC26" s="11">
        <v>2</v>
      </c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</row>
    <row r="27" ht="15" customHeight="1">
      <c r="A27" s="11">
        <v>4</v>
      </c>
      <c r="B27" t="s" s="7">
        <v>65</v>
      </c>
      <c r="C27" t="s" s="7">
        <v>77</v>
      </c>
      <c r="D27" t="s" s="7">
        <v>60</v>
      </c>
      <c r="E27" s="6"/>
      <c r="F27" s="11">
        <v>28.59</v>
      </c>
      <c r="G27" s="12">
        <f>20*((J27*J$1)+(K27*K$1)+(L27*L$1)+(M27*M$1)+(N27*N$1)+(O27*O$1)+(P27*P$1)+(Q27*Q$1)+(R27*R$1)+(S27*S$1)+(T27*T$1)+(U27*U$1)+(V27*V$1)+(W27*W$1))</f>
        <v>29.1918</v>
      </c>
      <c r="H27" s="12">
        <v>1.5</v>
      </c>
      <c r="I27" s="12">
        <f>(SUM(X27:AC27)/6)-1</f>
        <v>1.5</v>
      </c>
      <c r="J27" s="11">
        <v>1.5</v>
      </c>
      <c r="K27" s="11">
        <v>1.1</v>
      </c>
      <c r="L27" s="11">
        <v>2.3</v>
      </c>
      <c r="M27" s="11">
        <v>1.7</v>
      </c>
      <c r="N27" s="11">
        <v>1.7</v>
      </c>
      <c r="O27" s="11">
        <v>2.5</v>
      </c>
      <c r="P27" s="11">
        <v>2.9</v>
      </c>
      <c r="Q27" s="11">
        <v>1.6</v>
      </c>
      <c r="R27" s="11">
        <v>2.1</v>
      </c>
      <c r="S27" s="11">
        <v>0.7</v>
      </c>
      <c r="T27" s="11">
        <v>1.2</v>
      </c>
      <c r="U27" s="11">
        <v>3.6</v>
      </c>
      <c r="V27" s="11">
        <v>0.5</v>
      </c>
      <c r="W27" s="11">
        <v>0.8</v>
      </c>
      <c r="X27" s="11">
        <v>4</v>
      </c>
      <c r="Y27" s="11">
        <v>1</v>
      </c>
      <c r="Z27" s="11">
        <v>3</v>
      </c>
      <c r="AA27" s="11">
        <v>3</v>
      </c>
      <c r="AB27" s="11">
        <v>2</v>
      </c>
      <c r="AC27" s="11">
        <v>2</v>
      </c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</row>
    <row r="28" ht="15" customHeight="1">
      <c r="A28" s="11">
        <v>12</v>
      </c>
      <c r="B28" t="s" s="7">
        <v>69</v>
      </c>
      <c r="C28" t="s" s="7">
        <v>78</v>
      </c>
      <c r="D28" t="s" s="7">
        <v>60</v>
      </c>
      <c r="E28" s="6"/>
      <c r="F28" s="11">
        <v>27.35</v>
      </c>
      <c r="G28" s="12">
        <f>20*((J28*J$1)+(K28*K$1)+(L28*L$1)+(M28*M$1)+(N28*N$1)+(O28*O$1)+(P28*P$1)+(Q28*Q$1)+(R28*R$1)+(S28*S$1)+(T28*T$1)+(U28*U$1)+(V28*V$1)+(W28*W$1))</f>
        <v>27.1428</v>
      </c>
      <c r="H28" s="12">
        <v>1.33</v>
      </c>
      <c r="I28" s="12">
        <f>(SUM(X28:AC28)/6)-1</f>
        <v>1.333333333333333</v>
      </c>
      <c r="J28" s="11">
        <v>0.6</v>
      </c>
      <c r="K28" s="11">
        <v>0.6</v>
      </c>
      <c r="L28" s="11">
        <v>0.7</v>
      </c>
      <c r="M28" s="11">
        <v>1.7</v>
      </c>
      <c r="N28" s="11">
        <v>5</v>
      </c>
      <c r="O28" s="11">
        <v>2.5</v>
      </c>
      <c r="P28" s="11">
        <v>3.3</v>
      </c>
      <c r="Q28" s="11">
        <v>1</v>
      </c>
      <c r="R28" s="11">
        <v>1.6</v>
      </c>
      <c r="S28" s="11">
        <v>0.6</v>
      </c>
      <c r="T28" s="11">
        <v>1</v>
      </c>
      <c r="U28" s="11">
        <v>2.2</v>
      </c>
      <c r="V28" s="11">
        <v>0.9</v>
      </c>
      <c r="W28" s="11">
        <v>1.2</v>
      </c>
      <c r="X28" s="11">
        <v>4</v>
      </c>
      <c r="Y28" s="11">
        <v>1</v>
      </c>
      <c r="Z28" s="11">
        <v>2</v>
      </c>
      <c r="AA28" s="11">
        <v>2</v>
      </c>
      <c r="AB28" s="11">
        <v>2</v>
      </c>
      <c r="AC28" s="11">
        <v>3</v>
      </c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</row>
    <row r="29" ht="15" customHeight="1">
      <c r="A29" s="11">
        <v>13</v>
      </c>
      <c r="B29" t="s" s="7">
        <v>69</v>
      </c>
      <c r="C29" t="s" s="7">
        <v>79</v>
      </c>
      <c r="D29" t="s" s="7">
        <v>60</v>
      </c>
      <c r="E29" s="6"/>
      <c r="F29" s="11">
        <v>22.34</v>
      </c>
      <c r="G29" s="12">
        <f>20*((J29*J$1)+(K29*K$1)+(L29*L$1)+(M29*M$1)+(N29*N$1)+(O29*O$1)+(P29*P$1)+(Q29*Q$1)+(R29*R$1)+(S29*S$1)+(T29*T$1)+(U29*U$1)+(V29*V$1)+(W29*W$1))</f>
        <v>22.278</v>
      </c>
      <c r="H29" s="12">
        <v>1</v>
      </c>
      <c r="I29" s="12">
        <f>(SUM(X29:AC29)/6)-1</f>
        <v>1</v>
      </c>
      <c r="J29" s="11">
        <v>0.6</v>
      </c>
      <c r="K29" s="11">
        <v>0.6</v>
      </c>
      <c r="L29" s="11">
        <v>0.7</v>
      </c>
      <c r="M29" s="11">
        <v>3.3</v>
      </c>
      <c r="N29" s="11">
        <v>5</v>
      </c>
      <c r="O29" s="11">
        <v>5</v>
      </c>
      <c r="P29" s="11">
        <v>3</v>
      </c>
      <c r="Q29" s="11">
        <v>0</v>
      </c>
      <c r="R29" s="11">
        <v>1.3</v>
      </c>
      <c r="S29" s="11">
        <v>0</v>
      </c>
      <c r="T29" s="11">
        <v>0.5</v>
      </c>
      <c r="U29" s="11">
        <v>0.8</v>
      </c>
      <c r="V29" s="11">
        <v>0</v>
      </c>
      <c r="W29" s="11">
        <v>0.5</v>
      </c>
      <c r="X29" s="11">
        <v>1</v>
      </c>
      <c r="Y29" s="11">
        <v>2</v>
      </c>
      <c r="Z29" s="11">
        <v>2</v>
      </c>
      <c r="AA29" s="11">
        <v>2</v>
      </c>
      <c r="AB29" s="11">
        <v>3</v>
      </c>
      <c r="AC29" s="11">
        <v>2</v>
      </c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</row>
    <row r="30" ht="15" customHeight="1">
      <c r="A30" s="11">
        <v>16</v>
      </c>
      <c r="B30" t="s" s="7">
        <v>61</v>
      </c>
      <c r="C30" t="s" s="7">
        <v>48</v>
      </c>
      <c r="D30" t="s" s="7">
        <v>60</v>
      </c>
      <c r="E30" s="6"/>
      <c r="F30" s="11">
        <v>18.13</v>
      </c>
      <c r="G30" s="12">
        <f>20*((J30*J$1)+(K30*K$1)+(L30*L$1)+(M30*M$1)+(N30*N$1)+(O30*O$1)+(P30*P$1)+(Q30*Q$1)+(R30*R$1)+(S30*S$1)+(T30*T$1)+(U30*U$1)+(V30*V$1)+(W30*W$1))</f>
        <v>18.44</v>
      </c>
      <c r="H30" s="12">
        <v>0.17</v>
      </c>
      <c r="I30" s="12">
        <f>(SUM(X30:AC30)/6)-1</f>
        <v>0.1666666666666667</v>
      </c>
      <c r="J30" s="11">
        <v>1</v>
      </c>
      <c r="K30" s="11">
        <v>0.8</v>
      </c>
      <c r="L30" s="11">
        <v>0.6</v>
      </c>
      <c r="M30" s="11">
        <v>1.7</v>
      </c>
      <c r="N30" s="11">
        <v>3.3</v>
      </c>
      <c r="O30" s="11">
        <v>2.5</v>
      </c>
      <c r="P30" s="11">
        <v>1.9</v>
      </c>
      <c r="Q30" s="11">
        <v>0</v>
      </c>
      <c r="R30" s="11">
        <v>0.9</v>
      </c>
      <c r="S30" s="11">
        <v>0.5</v>
      </c>
      <c r="T30" s="11">
        <v>0.6</v>
      </c>
      <c r="U30" s="11">
        <v>1.4</v>
      </c>
      <c r="V30" s="11">
        <v>1.7</v>
      </c>
      <c r="W30" s="11">
        <v>0.1</v>
      </c>
      <c r="X30" s="11">
        <v>1</v>
      </c>
      <c r="Y30" s="11">
        <v>1</v>
      </c>
      <c r="Z30" s="11">
        <v>1</v>
      </c>
      <c r="AA30" s="11">
        <v>1</v>
      </c>
      <c r="AB30" s="11">
        <v>2</v>
      </c>
      <c r="AC30" s="11">
        <v>1</v>
      </c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</row>
    <row r="31" ht="15" customHeight="1">
      <c r="A31" s="11">
        <v>17</v>
      </c>
      <c r="B31" t="s" s="7">
        <v>61</v>
      </c>
      <c r="C31" t="s" s="7">
        <v>80</v>
      </c>
      <c r="D31" t="s" s="7">
        <v>60</v>
      </c>
      <c r="E31" s="6"/>
      <c r="F31" s="11">
        <v>24.04</v>
      </c>
      <c r="G31" s="12">
        <f>20*((J31*J$1)+(K31*K$1)+(L31*L$1)+(M31*M$1)+(N31*N$1)+(O31*O$1)+(P31*P$1)+(Q31*Q$1)+(R31*R$1)+(S31*S$1)+(T31*T$1)+(U31*U$1)+(V31*V$1)+(W31*W$1))</f>
        <v>23.6228</v>
      </c>
      <c r="H31" s="12">
        <v>0.33</v>
      </c>
      <c r="I31" s="12">
        <f>(SUM(X31:AC31)/6)-1</f>
        <v>0.3333333333333333</v>
      </c>
      <c r="J31" s="11">
        <v>1.3</v>
      </c>
      <c r="K31" s="11">
        <v>1</v>
      </c>
      <c r="L31" s="11">
        <v>1.8</v>
      </c>
      <c r="M31" s="11">
        <v>2.8</v>
      </c>
      <c r="N31" s="11">
        <v>1.7</v>
      </c>
      <c r="O31" s="11">
        <v>0</v>
      </c>
      <c r="P31" s="11">
        <v>2.9</v>
      </c>
      <c r="Q31" s="11">
        <v>0</v>
      </c>
      <c r="R31" s="11">
        <v>0.8</v>
      </c>
      <c r="S31" s="11">
        <v>1.6</v>
      </c>
      <c r="T31" s="11">
        <v>1.3</v>
      </c>
      <c r="U31" s="11">
        <v>1.9</v>
      </c>
      <c r="V31" s="11">
        <v>2.6</v>
      </c>
      <c r="W31" s="11">
        <v>0.4</v>
      </c>
      <c r="X31" s="11">
        <v>1</v>
      </c>
      <c r="Y31" s="11">
        <v>1</v>
      </c>
      <c r="Z31" s="11">
        <v>1</v>
      </c>
      <c r="AA31" s="11">
        <v>1</v>
      </c>
      <c r="AB31" s="11">
        <v>2</v>
      </c>
      <c r="AC31" s="11">
        <v>2</v>
      </c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</row>
    <row r="32" ht="15" customHeight="1">
      <c r="A32" s="11">
        <v>19</v>
      </c>
      <c r="B32" t="s" s="7">
        <v>61</v>
      </c>
      <c r="C32" t="s" s="7">
        <v>78</v>
      </c>
      <c r="D32" t="s" s="7">
        <v>60</v>
      </c>
      <c r="E32" s="6"/>
      <c r="F32" s="11">
        <v>24.67</v>
      </c>
      <c r="G32" s="12">
        <f>20*((J32*J$1)+(K32*K$1)+(L32*L$1)+(M32*M$1)+(N32*N$1)+(O32*O$1)+(P32*P$1)+(Q32*Q$1)+(R32*R$1)+(S32*S$1)+(T32*T$1)+(U32*U$1)+(V32*V$1)+(W32*W$1))</f>
        <v>24.512</v>
      </c>
      <c r="H32" s="12">
        <v>1.17</v>
      </c>
      <c r="I32" s="12">
        <f>(SUM(X32:AC32)/6)-1</f>
        <v>1.166666666666667</v>
      </c>
      <c r="J32" s="11">
        <v>1.2</v>
      </c>
      <c r="K32" s="11">
        <v>1</v>
      </c>
      <c r="L32" s="11">
        <v>1.9</v>
      </c>
      <c r="M32" s="11">
        <v>3.3</v>
      </c>
      <c r="N32" s="11">
        <v>5</v>
      </c>
      <c r="O32" s="11">
        <v>5</v>
      </c>
      <c r="P32" s="11">
        <v>2.8</v>
      </c>
      <c r="Q32" s="11">
        <v>0</v>
      </c>
      <c r="R32" s="11">
        <v>1.4</v>
      </c>
      <c r="S32" s="11">
        <v>0.2</v>
      </c>
      <c r="T32" s="11">
        <v>0.1</v>
      </c>
      <c r="U32" s="11">
        <v>0</v>
      </c>
      <c r="V32" s="11">
        <v>1.8</v>
      </c>
      <c r="W32" s="11">
        <v>0.1</v>
      </c>
      <c r="X32" s="11">
        <v>2</v>
      </c>
      <c r="Y32" s="11">
        <v>1</v>
      </c>
      <c r="Z32" s="11">
        <v>4</v>
      </c>
      <c r="AA32" s="11">
        <v>4</v>
      </c>
      <c r="AB32" s="11">
        <v>1</v>
      </c>
      <c r="AC32" s="11">
        <v>1</v>
      </c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</row>
    <row r="33" ht="15" customHeight="1">
      <c r="A33" s="11">
        <v>26</v>
      </c>
      <c r="B33" t="s" s="7">
        <v>53</v>
      </c>
      <c r="C33" t="s" s="7">
        <v>81</v>
      </c>
      <c r="D33" t="s" s="7">
        <v>60</v>
      </c>
      <c r="E33" s="6"/>
      <c r="F33" s="11">
        <v>21.43</v>
      </c>
      <c r="G33" s="12">
        <f>20*((J33*J$1)+(K33*K$1)+(L33*L$1)+(M33*M$1)+(N33*N$1)+(O33*O$1)+(P33*P$1)+(Q33*Q$1)+(R33*R$1)+(S33*S$1)+(T33*T$1)+(U33*U$1)+(V33*V$1)+(W33*W$1))</f>
        <v>21.37740000000001</v>
      </c>
      <c r="H33" s="12">
        <v>1</v>
      </c>
      <c r="I33" s="12">
        <f>(SUM(X33:AC33)/6)-1</f>
        <v>1</v>
      </c>
      <c r="J33" s="11">
        <v>0.5</v>
      </c>
      <c r="K33" s="11">
        <v>0.6</v>
      </c>
      <c r="L33" s="11">
        <v>1.1</v>
      </c>
      <c r="M33" s="11">
        <v>1.7</v>
      </c>
      <c r="N33" s="11">
        <v>3.3</v>
      </c>
      <c r="O33" s="11">
        <v>5</v>
      </c>
      <c r="P33" s="11">
        <v>5</v>
      </c>
      <c r="Q33" s="11">
        <v>0</v>
      </c>
      <c r="R33" s="11">
        <v>1</v>
      </c>
      <c r="S33" s="11">
        <v>0</v>
      </c>
      <c r="T33" s="11">
        <v>0</v>
      </c>
      <c r="U33" s="11">
        <v>0.8</v>
      </c>
      <c r="V33" s="11">
        <v>1.4</v>
      </c>
      <c r="W33" s="11">
        <v>0.4</v>
      </c>
      <c r="X33" s="11">
        <v>1</v>
      </c>
      <c r="Y33" s="11">
        <v>3</v>
      </c>
      <c r="Z33" s="11">
        <v>3</v>
      </c>
      <c r="AA33" s="11">
        <v>3</v>
      </c>
      <c r="AB33" s="11">
        <v>1</v>
      </c>
      <c r="AC33" s="11">
        <v>1</v>
      </c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</row>
    <row r="34" ht="15" customHeight="1">
      <c r="A34" s="11">
        <v>30</v>
      </c>
      <c r="B34" t="s" s="7">
        <v>74</v>
      </c>
      <c r="C34" t="s" s="7">
        <v>82</v>
      </c>
      <c r="D34" t="s" s="7">
        <v>60</v>
      </c>
      <c r="E34" s="6"/>
      <c r="F34" s="11">
        <v>18.89</v>
      </c>
      <c r="G34" s="12">
        <f>20*((J34*J$1)+(K34*K$1)+(L34*L$1)+(M34*M$1)+(N34*N$1)+(O34*O$1)+(P34*P$1)+(Q34*Q$1)+(R34*R$1)+(S34*S$1)+(T34*T$1)+(U34*U$1)+(V34*V$1)+(W34*W$1))</f>
        <v>18.926</v>
      </c>
      <c r="H34" s="12">
        <v>0.5</v>
      </c>
      <c r="I34" s="12">
        <f>(SUM(X34:AC34)/6)-1</f>
        <v>0.5</v>
      </c>
      <c r="J34" s="11">
        <v>0.7</v>
      </c>
      <c r="K34" s="11">
        <v>0.6</v>
      </c>
      <c r="L34" s="11">
        <v>0.7</v>
      </c>
      <c r="M34" s="11">
        <v>1.7</v>
      </c>
      <c r="N34" s="11">
        <v>5</v>
      </c>
      <c r="O34" s="11">
        <v>5</v>
      </c>
      <c r="P34" s="11">
        <v>0.7</v>
      </c>
      <c r="Q34" s="11">
        <v>0.9</v>
      </c>
      <c r="R34" s="11">
        <v>0.3</v>
      </c>
      <c r="S34" s="11">
        <v>0</v>
      </c>
      <c r="T34" s="11">
        <v>0.3</v>
      </c>
      <c r="U34" s="11">
        <v>0.7</v>
      </c>
      <c r="V34" s="11">
        <v>0.2</v>
      </c>
      <c r="W34" s="11">
        <v>0.5</v>
      </c>
      <c r="X34" s="11">
        <v>1</v>
      </c>
      <c r="Y34" s="11">
        <v>4</v>
      </c>
      <c r="Z34" s="11">
        <v>1</v>
      </c>
      <c r="AA34" s="11">
        <v>1</v>
      </c>
      <c r="AB34" s="11">
        <v>1</v>
      </c>
      <c r="AC34" s="11">
        <v>1</v>
      </c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</row>
    <row r="35" ht="15" customHeight="1">
      <c r="A35" s="11">
        <v>22</v>
      </c>
      <c r="B35" t="s" s="7">
        <v>72</v>
      </c>
      <c r="C35" t="s" s="7">
        <v>83</v>
      </c>
      <c r="D35" t="s" s="7">
        <v>67</v>
      </c>
      <c r="E35" s="6"/>
      <c r="F35" s="11">
        <v>24.88</v>
      </c>
      <c r="G35" s="12">
        <f>20*((J35*J$1)+(K35*K$1)+(L35*L$1)+(M35*M$1)+(N35*N$1)+(O35*O$1)+(P35*P$1)+(Q35*Q$1)+(R35*R$1)+(S35*S$1)+(T35*T$1)+(U35*U$1)+(V35*V$1)+(W35*W$1))</f>
        <v>24.807</v>
      </c>
      <c r="H35" s="12">
        <v>1.83</v>
      </c>
      <c r="I35" s="12">
        <f>(SUM(X35:AC35)/6)-1</f>
        <v>1.833333333333333</v>
      </c>
      <c r="J35" s="11">
        <v>1.2</v>
      </c>
      <c r="K35" s="11">
        <v>0.9</v>
      </c>
      <c r="L35" s="11">
        <v>1.2</v>
      </c>
      <c r="M35" s="11">
        <v>1.7</v>
      </c>
      <c r="N35" s="11">
        <v>3.3</v>
      </c>
      <c r="O35" s="11">
        <v>2.5</v>
      </c>
      <c r="P35" s="11">
        <v>1</v>
      </c>
      <c r="Q35" s="11">
        <v>0.8</v>
      </c>
      <c r="R35" s="11">
        <v>0</v>
      </c>
      <c r="S35" s="11">
        <v>1.1</v>
      </c>
      <c r="T35" s="11">
        <v>1.6</v>
      </c>
      <c r="U35" s="11">
        <v>1.7</v>
      </c>
      <c r="V35" s="11">
        <v>2.4</v>
      </c>
      <c r="W35" s="11">
        <v>0.8</v>
      </c>
      <c r="X35" s="11">
        <v>4</v>
      </c>
      <c r="Y35" s="11">
        <v>1</v>
      </c>
      <c r="Z35" s="11">
        <v>2</v>
      </c>
      <c r="AA35" s="11">
        <v>2</v>
      </c>
      <c r="AB35" s="11">
        <v>4</v>
      </c>
      <c r="AC35" s="11">
        <v>4</v>
      </c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</row>
    <row r="36" ht="15" customHeight="1">
      <c r="A36" s="11">
        <v>23</v>
      </c>
      <c r="B36" t="s" s="7">
        <v>72</v>
      </c>
      <c r="C36" t="s" s="7">
        <v>84</v>
      </c>
      <c r="D36" t="s" s="7">
        <v>67</v>
      </c>
      <c r="E36" s="6"/>
      <c r="F36" s="11">
        <v>29.61</v>
      </c>
      <c r="G36" s="12">
        <f>20*((J36*J$1)+(K36*K$1)+(L36*L$1)+(M36*M$1)+(N36*N$1)+(O36*O$1)+(P36*P$1)+(Q36*Q$1)+(R36*R$1)+(S36*S$1)+(T36*T$1)+(U36*U$1)+(V36*V$1)+(W36*W$1))</f>
        <v>29.8422</v>
      </c>
      <c r="H36" s="12">
        <v>2</v>
      </c>
      <c r="I36" s="12">
        <f>(SUM(X36:AC36)/6)-1</f>
        <v>2</v>
      </c>
      <c r="J36" s="11">
        <v>1.2</v>
      </c>
      <c r="K36" s="11">
        <v>0.9</v>
      </c>
      <c r="L36" s="11">
        <v>1.1</v>
      </c>
      <c r="M36" s="11">
        <v>1.7</v>
      </c>
      <c r="N36" s="11">
        <v>3.3</v>
      </c>
      <c r="O36" s="11">
        <v>2.5</v>
      </c>
      <c r="P36" s="11">
        <v>2.4</v>
      </c>
      <c r="Q36" s="11">
        <v>2.3</v>
      </c>
      <c r="R36" s="11">
        <v>2</v>
      </c>
      <c r="S36" s="11">
        <v>1.3</v>
      </c>
      <c r="T36" s="11">
        <v>2.2</v>
      </c>
      <c r="U36" s="11">
        <v>2.3</v>
      </c>
      <c r="V36" s="11">
        <v>1.7</v>
      </c>
      <c r="W36" s="11">
        <v>0.8</v>
      </c>
      <c r="X36" s="11">
        <v>4</v>
      </c>
      <c r="Y36" s="11">
        <v>2</v>
      </c>
      <c r="Z36" s="11">
        <v>2</v>
      </c>
      <c r="AA36" s="11">
        <v>2</v>
      </c>
      <c r="AB36" s="11">
        <v>4</v>
      </c>
      <c r="AC36" s="11">
        <v>4</v>
      </c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</row>
    <row r="37" ht="15" customHeight="1">
      <c r="A37" s="6"/>
      <c r="B37" s="6"/>
      <c r="C37" s="6"/>
      <c r="D37" s="6"/>
      <c r="E37" s="6"/>
      <c r="F37" s="6"/>
      <c r="G37" s="12"/>
      <c r="H37" s="12"/>
      <c r="I37" s="12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</row>
    <row r="38" ht="15" customHeight="1">
      <c r="A38" s="6"/>
      <c r="B38" s="6"/>
      <c r="C38" s="6"/>
      <c r="D38" t="s" s="7">
        <v>49</v>
      </c>
      <c r="E38" s="6"/>
      <c r="F38" s="11">
        <v>328.3399999999999</v>
      </c>
      <c r="G38" s="11">
        <v>327.1405999999999</v>
      </c>
      <c r="H38" s="11">
        <v>13.84</v>
      </c>
      <c r="I38" s="12">
        <v>13.83333333333333</v>
      </c>
      <c r="J38" s="13">
        <v>21</v>
      </c>
      <c r="K38" s="13">
        <v>19.3</v>
      </c>
      <c r="L38" s="13">
        <v>10.6</v>
      </c>
      <c r="M38" s="13">
        <v>24.7</v>
      </c>
      <c r="N38" s="13">
        <v>35.50000000000001</v>
      </c>
      <c r="O38" s="13">
        <v>10</v>
      </c>
      <c r="P38" s="13">
        <v>21.2</v>
      </c>
      <c r="Q38" s="13">
        <v>8.899999999999999</v>
      </c>
      <c r="R38" s="13">
        <v>14.7</v>
      </c>
      <c r="S38" s="13">
        <v>11.4</v>
      </c>
      <c r="T38" s="13">
        <v>12.9</v>
      </c>
      <c r="U38" s="13">
        <v>11</v>
      </c>
      <c r="V38" s="13">
        <v>12.4</v>
      </c>
      <c r="W38" s="13">
        <v>14.3</v>
      </c>
      <c r="X38" s="11">
        <v>31</v>
      </c>
      <c r="Y38" s="11">
        <v>36</v>
      </c>
      <c r="Z38" s="11">
        <v>23</v>
      </c>
      <c r="AA38" s="11">
        <v>23</v>
      </c>
      <c r="AB38" s="11">
        <v>20</v>
      </c>
      <c r="AC38" s="11">
        <v>28</v>
      </c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</row>
    <row r="39" ht="15" customHeight="1">
      <c r="A39" s="6"/>
      <c r="B39" s="6"/>
      <c r="C39" s="6"/>
      <c r="D39" t="s" s="7">
        <v>67</v>
      </c>
      <c r="E39" s="6"/>
      <c r="F39" s="11">
        <v>220.73</v>
      </c>
      <c r="G39" s="11">
        <v>220.458</v>
      </c>
      <c r="H39" s="11">
        <v>12.84</v>
      </c>
      <c r="I39" s="12">
        <v>12.83333333333333</v>
      </c>
      <c r="J39" s="13">
        <v>9.799999999999999</v>
      </c>
      <c r="K39" s="13">
        <v>8.6</v>
      </c>
      <c r="L39" s="13">
        <v>14.4</v>
      </c>
      <c r="M39" s="13">
        <v>15.6</v>
      </c>
      <c r="N39" s="13">
        <v>23.1</v>
      </c>
      <c r="O39" s="13">
        <v>14.2</v>
      </c>
      <c r="P39" s="13">
        <v>16.6</v>
      </c>
      <c r="Q39" s="13">
        <v>3.1</v>
      </c>
      <c r="R39" s="13">
        <v>4.8</v>
      </c>
      <c r="S39" s="13">
        <v>13.8</v>
      </c>
      <c r="T39" s="13">
        <v>13.5</v>
      </c>
      <c r="U39" s="13">
        <v>14.1</v>
      </c>
      <c r="V39" s="13">
        <v>14.7</v>
      </c>
      <c r="W39" s="13">
        <v>8.199999999999999</v>
      </c>
      <c r="X39" s="11">
        <v>25</v>
      </c>
      <c r="Y39" s="11">
        <v>14</v>
      </c>
      <c r="Z39" s="11">
        <v>14</v>
      </c>
      <c r="AA39" s="11">
        <v>14</v>
      </c>
      <c r="AB39" s="11">
        <v>26</v>
      </c>
      <c r="AC39" s="11">
        <v>26</v>
      </c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</row>
    <row r="40" ht="15" customHeight="1">
      <c r="A40" s="6"/>
      <c r="B40" s="6"/>
      <c r="C40" s="6"/>
      <c r="D40" t="s" s="7">
        <v>60</v>
      </c>
      <c r="E40" s="6"/>
      <c r="F40" s="11">
        <v>372.09</v>
      </c>
      <c r="G40" s="11">
        <v>372.7216</v>
      </c>
      <c r="H40" s="11">
        <v>13.99</v>
      </c>
      <c r="I40" s="12">
        <v>14</v>
      </c>
      <c r="J40" s="13">
        <v>17</v>
      </c>
      <c r="K40" s="13">
        <v>14.8</v>
      </c>
      <c r="L40" s="13">
        <v>23.2</v>
      </c>
      <c r="M40" s="13">
        <v>34.6</v>
      </c>
      <c r="N40" s="13">
        <v>45</v>
      </c>
      <c r="O40" s="13">
        <v>37.5</v>
      </c>
      <c r="P40" s="13">
        <v>38.59999999999999</v>
      </c>
      <c r="Q40" s="13">
        <v>3.5</v>
      </c>
      <c r="R40" s="13">
        <v>12.7</v>
      </c>
      <c r="S40" s="13">
        <v>13.7</v>
      </c>
      <c r="T40" s="13">
        <v>15.3</v>
      </c>
      <c r="U40" s="13">
        <v>20.5</v>
      </c>
      <c r="V40" s="13">
        <v>24.9</v>
      </c>
      <c r="W40" s="13">
        <v>10.8</v>
      </c>
      <c r="X40" s="11">
        <v>27</v>
      </c>
      <c r="Y40" s="11">
        <v>23</v>
      </c>
      <c r="Z40" s="11">
        <v>31</v>
      </c>
      <c r="AA40" s="11">
        <v>31</v>
      </c>
      <c r="AB40" s="11">
        <v>28</v>
      </c>
      <c r="AC40" s="11">
        <v>28</v>
      </c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</row>
    <row r="41" ht="15" customHeight="1">
      <c r="A41" s="6"/>
      <c r="B41" s="6"/>
      <c r="C41" s="6"/>
      <c r="D41" s="6"/>
      <c r="E41" s="6"/>
      <c r="F41" s="6"/>
      <c r="G41" s="6"/>
      <c r="H41" s="6"/>
      <c r="I41" s="1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6"/>
      <c r="Y41" s="6"/>
      <c r="Z41" s="6"/>
      <c r="AA41" s="6"/>
      <c r="AB41" s="6"/>
      <c r="AC41" s="6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</row>
    <row r="42" ht="15" customHeight="1">
      <c r="A42" s="6"/>
      <c r="B42" s="6"/>
      <c r="C42" s="6"/>
      <c r="D42" s="6"/>
      <c r="E42" t="s" s="7">
        <v>50</v>
      </c>
      <c r="F42" s="11">
        <v>522.2</v>
      </c>
      <c r="G42" s="11">
        <v>521.6168</v>
      </c>
      <c r="H42" s="11">
        <v>25.00000000000001</v>
      </c>
      <c r="I42" s="12">
        <v>25</v>
      </c>
      <c r="J42" s="13">
        <v>30.9</v>
      </c>
      <c r="K42" s="13">
        <v>28.90000000000001</v>
      </c>
      <c r="L42" s="13">
        <v>27.7</v>
      </c>
      <c r="M42" s="13">
        <v>35.7</v>
      </c>
      <c r="N42" s="13">
        <v>48.19999999999999</v>
      </c>
      <c r="O42" s="13">
        <v>19.2</v>
      </c>
      <c r="P42" s="13">
        <v>37.7</v>
      </c>
      <c r="Q42" s="13">
        <v>6.7</v>
      </c>
      <c r="R42" s="13">
        <v>16.3</v>
      </c>
      <c r="S42" s="13">
        <v>28.2</v>
      </c>
      <c r="T42" s="13">
        <v>23.2</v>
      </c>
      <c r="U42" s="13">
        <v>19.8</v>
      </c>
      <c r="V42" s="13">
        <v>27.5</v>
      </c>
      <c r="W42" s="13">
        <v>22.2</v>
      </c>
      <c r="X42" s="11">
        <v>41</v>
      </c>
      <c r="Y42" s="11">
        <v>42</v>
      </c>
      <c r="Z42" s="11">
        <v>39</v>
      </c>
      <c r="AA42" s="11">
        <v>39</v>
      </c>
      <c r="AB42" s="11">
        <v>42</v>
      </c>
      <c r="AC42" s="11">
        <v>49</v>
      </c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</row>
    <row r="43" ht="15" customHeight="1">
      <c r="A43" s="6"/>
      <c r="B43" s="6"/>
      <c r="C43" s="6"/>
      <c r="D43" s="6"/>
      <c r="E43" t="s" s="7">
        <v>85</v>
      </c>
      <c r="F43" s="11">
        <v>398.96</v>
      </c>
      <c r="G43" s="11">
        <v>398.7034</v>
      </c>
      <c r="H43" s="11">
        <v>15.67</v>
      </c>
      <c r="I43" s="12">
        <v>15.66666666666667</v>
      </c>
      <c r="J43" s="13">
        <v>16.9</v>
      </c>
      <c r="K43" s="13">
        <v>13.8</v>
      </c>
      <c r="L43" s="13">
        <v>20.5</v>
      </c>
      <c r="M43" s="13">
        <v>39.20000000000001</v>
      </c>
      <c r="N43" s="13">
        <v>55.39999999999999</v>
      </c>
      <c r="O43" s="13">
        <v>42.5</v>
      </c>
      <c r="P43" s="13">
        <v>38.7</v>
      </c>
      <c r="Q43" s="13">
        <v>8.800000000000001</v>
      </c>
      <c r="R43" s="13">
        <v>15.9</v>
      </c>
      <c r="S43" s="13">
        <v>10.7</v>
      </c>
      <c r="T43" s="13">
        <v>18.5</v>
      </c>
      <c r="U43" s="13">
        <v>25.8</v>
      </c>
      <c r="V43" s="13">
        <v>24.5</v>
      </c>
      <c r="W43" s="13">
        <v>11.1</v>
      </c>
      <c r="X43" s="11">
        <v>42</v>
      </c>
      <c r="Y43" s="11">
        <v>31</v>
      </c>
      <c r="Z43" s="11">
        <v>29</v>
      </c>
      <c r="AA43" s="11">
        <v>29</v>
      </c>
      <c r="AB43" s="11">
        <v>32</v>
      </c>
      <c r="AC43" s="11">
        <v>33</v>
      </c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</row>
    <row r="44" ht="1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</row>
    <row r="45" ht="15" customHeight="1">
      <c r="A45" t="s" s="15">
        <v>86</v>
      </c>
      <c r="B45" s="16"/>
      <c r="C45" s="16"/>
      <c r="D45" t="s" s="17">
        <v>87</v>
      </c>
      <c r="E45" t="s" s="17">
        <v>88</v>
      </c>
      <c r="F45" s="18">
        <v>25.25692307692308</v>
      </c>
      <c r="G45" s="18">
        <v>25.16466153846153</v>
      </c>
      <c r="H45" s="18">
        <v>1.064615384615385</v>
      </c>
      <c r="I45" s="18">
        <v>1.064102564102564</v>
      </c>
      <c r="J45" s="18">
        <v>1.615384615384615</v>
      </c>
      <c r="K45" s="18">
        <v>1.484615384615385</v>
      </c>
      <c r="L45" s="18">
        <v>0.8153846153846155</v>
      </c>
      <c r="M45" s="18">
        <v>1.9</v>
      </c>
      <c r="N45" s="18">
        <v>2.730769230769231</v>
      </c>
      <c r="O45" s="18">
        <v>0.7692307692307693</v>
      </c>
      <c r="P45" s="18">
        <v>1.630769230769231</v>
      </c>
      <c r="Q45" s="18">
        <v>0.6846153846153846</v>
      </c>
      <c r="R45" s="18">
        <v>1.130769230769231</v>
      </c>
      <c r="S45" s="18">
        <v>0.8769230769230769</v>
      </c>
      <c r="T45" s="18">
        <v>0.9923076923076923</v>
      </c>
      <c r="U45" s="18">
        <v>0.8461538461538461</v>
      </c>
      <c r="V45" s="18">
        <v>0.9538461538461538</v>
      </c>
      <c r="W45" s="18">
        <v>1.1</v>
      </c>
      <c r="X45" s="18">
        <v>2.384615384615385</v>
      </c>
      <c r="Y45" s="18">
        <v>2.769230769230769</v>
      </c>
      <c r="Z45" s="18">
        <v>1.769230769230769</v>
      </c>
      <c r="AA45" s="18">
        <v>1.769230769230769</v>
      </c>
      <c r="AB45" s="18">
        <v>1.538461538461539</v>
      </c>
      <c r="AC45" s="18">
        <v>2.153846153846154</v>
      </c>
      <c r="AD45" s="19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</row>
    <row r="46" ht="15" customHeight="1">
      <c r="A46" s="20"/>
      <c r="B46" s="16"/>
      <c r="C46" s="16"/>
      <c r="D46" s="16"/>
      <c r="E46" t="s" s="17">
        <v>89</v>
      </c>
      <c r="F46" s="18">
        <v>28.2295238095238</v>
      </c>
      <c r="G46" s="18">
        <v>28.24664761904761</v>
      </c>
      <c r="H46" s="18">
        <v>1.277619047619047</v>
      </c>
      <c r="I46" s="18">
        <v>1.277777777777778</v>
      </c>
      <c r="J46" s="18">
        <v>1.276190476190476</v>
      </c>
      <c r="K46" s="18">
        <v>1.114285714285714</v>
      </c>
      <c r="L46" s="18">
        <v>1.79047619047619</v>
      </c>
      <c r="M46" s="18">
        <v>2.39047619047619</v>
      </c>
      <c r="N46" s="18">
        <v>3.242857142857142</v>
      </c>
      <c r="O46" s="18">
        <v>2.461904761904762</v>
      </c>
      <c r="P46" s="18">
        <v>2.628571428571429</v>
      </c>
      <c r="Q46" s="18">
        <v>0.3142857142857143</v>
      </c>
      <c r="R46" s="18">
        <v>0.8333333333333334</v>
      </c>
      <c r="S46" s="18">
        <v>1.30952380952381</v>
      </c>
      <c r="T46" s="18">
        <v>1.371428571428571</v>
      </c>
      <c r="U46" s="18">
        <v>1.647619047619047</v>
      </c>
      <c r="V46" s="18">
        <v>1.885714285714286</v>
      </c>
      <c r="W46" s="18">
        <v>0.9047619047619048</v>
      </c>
      <c r="X46" s="18">
        <v>2.476190476190476</v>
      </c>
      <c r="Y46" s="18">
        <v>1.761904761904762</v>
      </c>
      <c r="Z46" s="18">
        <v>2.142857142857143</v>
      </c>
      <c r="AA46" s="18">
        <v>2.142857142857143</v>
      </c>
      <c r="AB46" s="18">
        <v>2.571428571428572</v>
      </c>
      <c r="AC46" s="18">
        <v>2.571428571428572</v>
      </c>
      <c r="AD46" s="19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</row>
    <row r="47" ht="15" customHeight="1">
      <c r="A47" s="20"/>
      <c r="B47" s="16"/>
      <c r="C47" s="16"/>
      <c r="D47" t="s" s="17">
        <v>90</v>
      </c>
      <c r="E47" t="s" s="17">
        <v>88</v>
      </c>
      <c r="F47" s="18">
        <v>22.11</v>
      </c>
      <c r="G47" s="18">
        <v>21.8088</v>
      </c>
      <c r="H47" s="18">
        <v>1</v>
      </c>
      <c r="I47" s="18">
        <v>1</v>
      </c>
      <c r="J47" s="18">
        <v>1.1</v>
      </c>
      <c r="K47" s="18">
        <v>0.8</v>
      </c>
      <c r="L47" s="18">
        <v>0.4</v>
      </c>
      <c r="M47" s="18">
        <v>1.7</v>
      </c>
      <c r="N47" s="18">
        <v>3.3</v>
      </c>
      <c r="O47" s="18">
        <v>0</v>
      </c>
      <c r="P47" s="18">
        <v>1</v>
      </c>
      <c r="Q47" s="18">
        <v>0</v>
      </c>
      <c r="R47" s="18">
        <v>0.8</v>
      </c>
      <c r="S47" s="18">
        <v>0.4</v>
      </c>
      <c r="T47" s="18">
        <v>0.5</v>
      </c>
      <c r="U47" s="18">
        <v>0.8</v>
      </c>
      <c r="V47" s="18">
        <v>0.8</v>
      </c>
      <c r="W47" s="18">
        <v>0.7</v>
      </c>
      <c r="X47" s="18">
        <v>2</v>
      </c>
      <c r="Y47" s="18">
        <v>3</v>
      </c>
      <c r="Z47" s="18">
        <v>1</v>
      </c>
      <c r="AA47" s="18">
        <v>1</v>
      </c>
      <c r="AB47" s="18">
        <v>1</v>
      </c>
      <c r="AC47" s="18">
        <v>2</v>
      </c>
      <c r="AD47" s="19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</row>
    <row r="48" ht="15" customHeight="1">
      <c r="A48" s="20"/>
      <c r="B48" s="16"/>
      <c r="C48" s="16"/>
      <c r="D48" s="16"/>
      <c r="E48" t="s" s="17">
        <v>89</v>
      </c>
      <c r="F48" s="18">
        <v>27.35</v>
      </c>
      <c r="G48" s="18">
        <v>27.1428</v>
      </c>
      <c r="H48" s="18">
        <v>1.33</v>
      </c>
      <c r="I48" s="18">
        <v>1.333333333333333</v>
      </c>
      <c r="J48" s="18">
        <v>1.2</v>
      </c>
      <c r="K48" s="18">
        <v>0.9</v>
      </c>
      <c r="L48" s="18">
        <v>1.3</v>
      </c>
      <c r="M48" s="18">
        <v>1.7</v>
      </c>
      <c r="N48" s="18">
        <v>3.3</v>
      </c>
      <c r="O48" s="18">
        <v>2.5</v>
      </c>
      <c r="P48" s="18">
        <v>2.9</v>
      </c>
      <c r="Q48" s="18">
        <v>0</v>
      </c>
      <c r="R48" s="18">
        <v>0.9</v>
      </c>
      <c r="S48" s="18">
        <v>1.1</v>
      </c>
      <c r="T48" s="18">
        <v>1.2</v>
      </c>
      <c r="U48" s="18">
        <v>1.7</v>
      </c>
      <c r="V48" s="18">
        <v>1.8</v>
      </c>
      <c r="W48" s="18">
        <v>0.7</v>
      </c>
      <c r="X48" s="18">
        <v>3</v>
      </c>
      <c r="Y48" s="18">
        <v>1</v>
      </c>
      <c r="Z48" s="18">
        <v>2</v>
      </c>
      <c r="AA48" s="18">
        <v>2</v>
      </c>
      <c r="AB48" s="18">
        <v>2</v>
      </c>
      <c r="AC48" s="18">
        <v>2</v>
      </c>
      <c r="AD48" s="19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</row>
    <row r="49" ht="15" customHeight="1">
      <c r="A49" s="21"/>
      <c r="B49" s="21"/>
      <c r="C49" s="21"/>
      <c r="D49" s="21"/>
      <c r="E49" s="21"/>
      <c r="F49" t="s" s="22">
        <v>91</v>
      </c>
      <c r="G49" s="21"/>
      <c r="H49" t="s" s="22">
        <v>91</v>
      </c>
      <c r="I49" s="21"/>
      <c r="J49" t="s" s="22">
        <v>92</v>
      </c>
      <c r="K49" t="s" s="22">
        <v>92</v>
      </c>
      <c r="L49" t="s" s="22">
        <v>91</v>
      </c>
      <c r="M49" t="s" s="22">
        <v>92</v>
      </c>
      <c r="N49" t="s" s="22">
        <v>92</v>
      </c>
      <c r="O49" t="s" s="22">
        <v>91</v>
      </c>
      <c r="P49" t="s" s="22">
        <v>91</v>
      </c>
      <c r="Q49" t="s" s="22">
        <v>92</v>
      </c>
      <c r="R49" t="s" s="22">
        <v>92</v>
      </c>
      <c r="S49" t="s" s="22">
        <v>91</v>
      </c>
      <c r="T49" t="s" s="22">
        <v>91</v>
      </c>
      <c r="U49" t="s" s="22">
        <v>91</v>
      </c>
      <c r="V49" t="s" s="22">
        <v>91</v>
      </c>
      <c r="W49" t="s" s="22">
        <v>92</v>
      </c>
      <c r="X49" t="s" s="22">
        <v>91</v>
      </c>
      <c r="Y49" t="s" s="22">
        <v>93</v>
      </c>
      <c r="Z49" t="s" s="22">
        <v>91</v>
      </c>
      <c r="AA49" t="s" s="22">
        <v>91</v>
      </c>
      <c r="AB49" t="s" s="22">
        <v>91</v>
      </c>
      <c r="AC49" t="s" s="22">
        <v>92</v>
      </c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</row>
    <row r="50" ht="1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</row>
    <row r="51" ht="15" customHeight="1">
      <c r="A51" t="s" s="15">
        <v>94</v>
      </c>
      <c r="B51" s="16"/>
      <c r="C51" s="16"/>
      <c r="D51" t="s" s="17">
        <v>87</v>
      </c>
      <c r="E51" t="s" s="17">
        <v>88</v>
      </c>
      <c r="F51" s="18">
        <v>30.71764705882353</v>
      </c>
      <c r="G51" s="18">
        <v>30.68334117647059</v>
      </c>
      <c r="H51" s="18">
        <v>1.470588235294118</v>
      </c>
      <c r="I51" s="18">
        <v>1.470588235294118</v>
      </c>
      <c r="J51" s="18">
        <v>1.81764705882353</v>
      </c>
      <c r="K51" s="18">
        <v>1.7</v>
      </c>
      <c r="L51" s="18">
        <v>1.629411764705882</v>
      </c>
      <c r="M51" s="18">
        <v>2.1</v>
      </c>
      <c r="N51" s="18">
        <v>2.835294117647058</v>
      </c>
      <c r="O51" s="18">
        <v>1.129411764705882</v>
      </c>
      <c r="P51" s="18">
        <v>2.217647058823529</v>
      </c>
      <c r="Q51" s="18">
        <v>0.3941176470588235</v>
      </c>
      <c r="R51" s="18">
        <v>0.9588235294117647</v>
      </c>
      <c r="S51" s="18">
        <v>1.658823529411765</v>
      </c>
      <c r="T51" s="18">
        <v>1.364705882352941</v>
      </c>
      <c r="U51" s="18">
        <v>1.164705882352941</v>
      </c>
      <c r="V51" s="18">
        <v>1.61764705882353</v>
      </c>
      <c r="W51" s="18">
        <v>1.305882352941177</v>
      </c>
      <c r="X51" s="18">
        <v>2.411764705882353</v>
      </c>
      <c r="Y51" s="18">
        <v>2.470588235294118</v>
      </c>
      <c r="Z51" s="18">
        <v>2.294117647058823</v>
      </c>
      <c r="AA51" s="18">
        <v>2.294117647058823</v>
      </c>
      <c r="AB51" s="18">
        <v>2.470588235294118</v>
      </c>
      <c r="AC51" s="18">
        <v>2.882352941176471</v>
      </c>
      <c r="AD51" s="19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</row>
    <row r="52" ht="15" customHeight="1">
      <c r="A52" s="20"/>
      <c r="B52" s="16"/>
      <c r="C52" s="16"/>
      <c r="D52" s="16"/>
      <c r="E52" t="s" s="17">
        <v>89</v>
      </c>
      <c r="F52" s="18">
        <v>23.46823529411765</v>
      </c>
      <c r="G52" s="18">
        <v>23.45314117647058</v>
      </c>
      <c r="H52" s="18">
        <v>0.9217647058823529</v>
      </c>
      <c r="I52" s="18">
        <v>0.9215686274509804</v>
      </c>
      <c r="J52" s="18">
        <v>0.9941176470588237</v>
      </c>
      <c r="K52" s="18">
        <v>0.8117647058823529</v>
      </c>
      <c r="L52" s="18">
        <v>1.205882352941177</v>
      </c>
      <c r="M52" s="18">
        <v>2.305882352941177</v>
      </c>
      <c r="N52" s="18">
        <v>3.258823529411764</v>
      </c>
      <c r="O52" s="18">
        <v>2.5</v>
      </c>
      <c r="P52" s="18">
        <v>2.276470588235294</v>
      </c>
      <c r="Q52" s="18">
        <v>0.5176470588235295</v>
      </c>
      <c r="R52" s="18">
        <v>0.9352941176470589</v>
      </c>
      <c r="S52" s="18">
        <v>0.6294117647058824</v>
      </c>
      <c r="T52" s="18">
        <v>1.088235294117647</v>
      </c>
      <c r="U52" s="18">
        <v>1.517647058823529</v>
      </c>
      <c r="V52" s="18">
        <v>1.441176470588235</v>
      </c>
      <c r="W52" s="18">
        <v>0.6529411764705884</v>
      </c>
      <c r="X52" s="18">
        <v>2.470588235294118</v>
      </c>
      <c r="Y52" s="18">
        <v>1.823529411764706</v>
      </c>
      <c r="Z52" s="18">
        <v>1.705882352941176</v>
      </c>
      <c r="AA52" s="18">
        <v>1.705882352941176</v>
      </c>
      <c r="AB52" s="18">
        <v>1.882352941176471</v>
      </c>
      <c r="AC52" s="18">
        <v>1.941176470588235</v>
      </c>
      <c r="AD52" s="19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</row>
    <row r="53" ht="15" customHeight="1">
      <c r="A53" s="20"/>
      <c r="B53" s="16"/>
      <c r="C53" s="16"/>
      <c r="D53" t="s" s="17">
        <v>90</v>
      </c>
      <c r="E53" t="s" s="17">
        <v>88</v>
      </c>
      <c r="F53" s="18">
        <v>31.49</v>
      </c>
      <c r="G53" s="18">
        <v>31.755</v>
      </c>
      <c r="H53" s="18">
        <v>1.33</v>
      </c>
      <c r="I53" s="18">
        <v>1.333333333333333</v>
      </c>
      <c r="J53" s="18">
        <v>1.1</v>
      </c>
      <c r="K53" s="18">
        <v>0.8</v>
      </c>
      <c r="L53" s="18">
        <v>1</v>
      </c>
      <c r="M53" s="18">
        <v>1.7</v>
      </c>
      <c r="N53" s="18">
        <v>3.3</v>
      </c>
      <c r="O53" s="18">
        <v>0</v>
      </c>
      <c r="P53" s="18">
        <v>2.9</v>
      </c>
      <c r="Q53" s="18">
        <v>0</v>
      </c>
      <c r="R53" s="18">
        <v>0.8</v>
      </c>
      <c r="S53" s="18">
        <v>1.4</v>
      </c>
      <c r="T53" s="18">
        <v>0.5</v>
      </c>
      <c r="U53" s="18">
        <v>0.6</v>
      </c>
      <c r="V53" s="18">
        <v>1.4</v>
      </c>
      <c r="W53" s="18">
        <v>0.7</v>
      </c>
      <c r="X53" s="18">
        <v>3</v>
      </c>
      <c r="Y53" s="18">
        <v>3</v>
      </c>
      <c r="Z53" s="18">
        <v>2</v>
      </c>
      <c r="AA53" s="18">
        <v>2</v>
      </c>
      <c r="AB53" s="18">
        <v>3</v>
      </c>
      <c r="AC53" s="18">
        <v>3</v>
      </c>
      <c r="AD53" s="19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</row>
    <row r="54" ht="15" customHeight="1">
      <c r="A54" s="20"/>
      <c r="B54" s="16"/>
      <c r="C54" s="16"/>
      <c r="D54" s="16"/>
      <c r="E54" t="s" s="17">
        <v>89</v>
      </c>
      <c r="F54" s="18">
        <v>22.67</v>
      </c>
      <c r="G54" s="18">
        <v>22.3224</v>
      </c>
      <c r="H54" s="18">
        <v>1</v>
      </c>
      <c r="I54" s="18">
        <v>1</v>
      </c>
      <c r="J54" s="18">
        <v>1</v>
      </c>
      <c r="K54" s="18">
        <v>0.8</v>
      </c>
      <c r="L54" s="18">
        <v>0.7</v>
      </c>
      <c r="M54" s="18">
        <v>1.7</v>
      </c>
      <c r="N54" s="18">
        <v>3.3</v>
      </c>
      <c r="O54" s="18">
        <v>2.5</v>
      </c>
      <c r="P54" s="18">
        <v>2.8</v>
      </c>
      <c r="Q54" s="18">
        <v>0.2</v>
      </c>
      <c r="R54" s="18">
        <v>0.9</v>
      </c>
      <c r="S54" s="18">
        <v>0.5</v>
      </c>
      <c r="T54" s="18">
        <v>1</v>
      </c>
      <c r="U54" s="18">
        <v>1.7</v>
      </c>
      <c r="V54" s="18">
        <v>1.5</v>
      </c>
      <c r="W54" s="18">
        <v>0.6</v>
      </c>
      <c r="X54" s="18">
        <v>2</v>
      </c>
      <c r="Y54" s="18">
        <v>1</v>
      </c>
      <c r="Z54" s="18">
        <v>1</v>
      </c>
      <c r="AA54" s="18">
        <v>1</v>
      </c>
      <c r="AB54" s="18">
        <v>2</v>
      </c>
      <c r="AC54" s="18">
        <v>2</v>
      </c>
      <c r="AD54" s="19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</row>
    <row r="55" ht="15" customHeight="1">
      <c r="A55" s="21"/>
      <c r="B55" s="21"/>
      <c r="C55" s="21"/>
      <c r="D55" s="21"/>
      <c r="E55" s="21"/>
      <c r="F55" t="s" s="22">
        <v>93</v>
      </c>
      <c r="G55" s="21"/>
      <c r="H55" t="s" s="22">
        <v>93</v>
      </c>
      <c r="I55" s="21"/>
      <c r="J55" t="s" s="22">
        <v>93</v>
      </c>
      <c r="K55" t="s" s="22">
        <v>92</v>
      </c>
      <c r="L55" t="s" s="22">
        <v>93</v>
      </c>
      <c r="M55" t="s" s="22">
        <v>92</v>
      </c>
      <c r="N55" t="s" s="22">
        <v>92</v>
      </c>
      <c r="O55" t="s" s="22">
        <v>91</v>
      </c>
      <c r="P55" t="s" s="22">
        <v>92</v>
      </c>
      <c r="Q55" t="s" s="22">
        <v>91</v>
      </c>
      <c r="R55" t="s" s="22">
        <v>92</v>
      </c>
      <c r="S55" t="s" s="22">
        <v>93</v>
      </c>
      <c r="T55" t="s" s="22">
        <v>92</v>
      </c>
      <c r="U55" t="s" s="22">
        <v>91</v>
      </c>
      <c r="V55" t="s" s="22">
        <v>92</v>
      </c>
      <c r="W55" t="s" s="22">
        <v>93</v>
      </c>
      <c r="X55" t="s" s="22">
        <v>92</v>
      </c>
      <c r="Y55" t="s" s="22">
        <v>93</v>
      </c>
      <c r="Z55" t="s" s="22">
        <v>93</v>
      </c>
      <c r="AA55" t="s" s="22">
        <v>93</v>
      </c>
      <c r="AB55" t="s" s="22">
        <v>93</v>
      </c>
      <c r="AC55" t="s" s="22">
        <v>93</v>
      </c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</row>
    <row r="56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</row>
    <row r="57" ht="15" customHeight="1">
      <c r="A57" t="s" s="15">
        <v>95</v>
      </c>
      <c r="B57" s="16"/>
      <c r="C57" s="16"/>
      <c r="D57" t="s" s="17">
        <v>87</v>
      </c>
      <c r="E57" t="s" s="17">
        <v>88</v>
      </c>
      <c r="F57" t="s" s="17">
        <v>96</v>
      </c>
      <c r="G57" t="s" s="17">
        <v>96</v>
      </c>
      <c r="H57" t="s" s="17">
        <v>96</v>
      </c>
      <c r="I57" t="s" s="17">
        <v>96</v>
      </c>
      <c r="J57" t="s" s="17">
        <v>96</v>
      </c>
      <c r="K57" t="s" s="17">
        <v>96</v>
      </c>
      <c r="L57" t="s" s="17">
        <v>96</v>
      </c>
      <c r="M57" t="s" s="17">
        <v>96</v>
      </c>
      <c r="N57" t="s" s="17">
        <v>96</v>
      </c>
      <c r="O57" t="s" s="17">
        <v>96</v>
      </c>
      <c r="P57" t="s" s="17">
        <v>96</v>
      </c>
      <c r="Q57" t="s" s="17">
        <v>97</v>
      </c>
      <c r="R57" t="s" s="17">
        <v>97</v>
      </c>
      <c r="S57" t="s" s="17">
        <v>96</v>
      </c>
      <c r="T57" t="s" s="17">
        <v>96</v>
      </c>
      <c r="U57" t="s" s="17">
        <v>96</v>
      </c>
      <c r="V57" t="s" s="17">
        <v>96</v>
      </c>
      <c r="W57" t="s" s="17">
        <v>96</v>
      </c>
      <c r="X57" t="s" s="17">
        <v>96</v>
      </c>
      <c r="Y57" t="s" s="17">
        <v>97</v>
      </c>
      <c r="Z57" t="s" s="17">
        <v>96</v>
      </c>
      <c r="AA57" t="s" s="17">
        <v>96</v>
      </c>
      <c r="AB57" t="s" s="17">
        <v>96</v>
      </c>
      <c r="AC57" t="s" s="17">
        <v>96</v>
      </c>
      <c r="AD57" s="19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</row>
    <row r="58" ht="15" customHeight="1">
      <c r="A58" s="20"/>
      <c r="B58" s="16"/>
      <c r="C58" s="16"/>
      <c r="D58" s="16"/>
      <c r="E58" t="s" s="17">
        <v>89</v>
      </c>
      <c r="F58" t="s" s="17">
        <v>96</v>
      </c>
      <c r="G58" t="s" s="17">
        <v>96</v>
      </c>
      <c r="H58" t="s" s="17">
        <v>96</v>
      </c>
      <c r="I58" t="s" s="17">
        <v>96</v>
      </c>
      <c r="J58" t="s" s="17">
        <v>96</v>
      </c>
      <c r="K58" t="s" s="17">
        <v>96</v>
      </c>
      <c r="L58" t="s" s="17">
        <v>96</v>
      </c>
      <c r="M58" t="s" s="17">
        <v>96</v>
      </c>
      <c r="N58" t="s" s="17">
        <v>97</v>
      </c>
      <c r="O58" t="s" s="17">
        <v>97</v>
      </c>
      <c r="P58" t="s" s="17">
        <v>96</v>
      </c>
      <c r="Q58" t="s" s="17">
        <v>97</v>
      </c>
      <c r="R58" t="s" s="17">
        <v>97</v>
      </c>
      <c r="S58" t="s" s="17">
        <v>96</v>
      </c>
      <c r="T58" t="s" s="17">
        <v>96</v>
      </c>
      <c r="U58" t="s" s="17">
        <v>96</v>
      </c>
      <c r="V58" t="s" s="17">
        <v>96</v>
      </c>
      <c r="W58" t="s" s="17">
        <v>96</v>
      </c>
      <c r="X58" t="s" s="17">
        <v>96</v>
      </c>
      <c r="Y58" t="s" s="17">
        <v>97</v>
      </c>
      <c r="Z58" t="s" s="17">
        <v>96</v>
      </c>
      <c r="AA58" t="s" s="17">
        <v>96</v>
      </c>
      <c r="AB58" t="s" s="17">
        <v>96</v>
      </c>
      <c r="AC58" t="s" s="17">
        <v>96</v>
      </c>
      <c r="AD58" s="19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</row>
    <row r="59" ht="15" customHeight="1">
      <c r="A59" s="20"/>
      <c r="B59" s="16"/>
      <c r="C59" s="16"/>
      <c r="D59" t="s" s="17">
        <v>90</v>
      </c>
      <c r="E59" t="s" s="17">
        <v>88</v>
      </c>
      <c r="F59" t="s" s="17">
        <v>96</v>
      </c>
      <c r="G59" t="s" s="17">
        <v>96</v>
      </c>
      <c r="H59" t="s" s="17">
        <v>96</v>
      </c>
      <c r="I59" t="s" s="17">
        <v>96</v>
      </c>
      <c r="J59" t="s" s="17">
        <v>98</v>
      </c>
      <c r="K59" t="s" s="17">
        <v>98</v>
      </c>
      <c r="L59" t="s" s="17">
        <v>96</v>
      </c>
      <c r="M59" t="s" s="17">
        <v>98</v>
      </c>
      <c r="N59" t="s" s="17">
        <v>98</v>
      </c>
      <c r="O59" t="s" s="17">
        <v>98</v>
      </c>
      <c r="P59" t="s" s="17">
        <v>96</v>
      </c>
      <c r="Q59" t="s" s="17">
        <v>98</v>
      </c>
      <c r="R59" t="s" s="17">
        <v>98</v>
      </c>
      <c r="S59" t="s" s="17">
        <v>96</v>
      </c>
      <c r="T59" t="s" s="17">
        <v>98</v>
      </c>
      <c r="U59" t="s" s="17">
        <v>97</v>
      </c>
      <c r="V59" t="s" s="17">
        <v>96</v>
      </c>
      <c r="W59" t="s" s="17">
        <v>98</v>
      </c>
      <c r="X59" t="s" s="17">
        <v>96</v>
      </c>
      <c r="Y59" t="s" s="17">
        <v>98</v>
      </c>
      <c r="Z59" t="s" s="17">
        <v>96</v>
      </c>
      <c r="AA59" t="s" s="17">
        <v>96</v>
      </c>
      <c r="AB59" t="s" s="17">
        <v>96</v>
      </c>
      <c r="AC59" t="s" s="17">
        <v>96</v>
      </c>
      <c r="AD59" s="19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</row>
    <row r="60" ht="15" customHeight="1">
      <c r="A60" s="23"/>
      <c r="B60" s="24"/>
      <c r="C60" s="24"/>
      <c r="D60" s="24"/>
      <c r="E60" t="s" s="25">
        <v>89</v>
      </c>
      <c r="F60" t="s" s="25">
        <v>96</v>
      </c>
      <c r="G60" t="s" s="25">
        <v>96</v>
      </c>
      <c r="H60" t="s" s="25">
        <v>96</v>
      </c>
      <c r="I60" t="s" s="25">
        <v>96</v>
      </c>
      <c r="J60" t="s" s="25">
        <v>96</v>
      </c>
      <c r="K60" t="s" s="25">
        <v>96</v>
      </c>
      <c r="L60" t="s" s="25">
        <v>96</v>
      </c>
      <c r="M60" t="s" s="25">
        <v>98</v>
      </c>
      <c r="N60" t="s" s="25">
        <v>98</v>
      </c>
      <c r="O60" t="s" s="25">
        <v>98</v>
      </c>
      <c r="P60" t="s" s="25">
        <v>96</v>
      </c>
      <c r="Q60" t="s" s="25">
        <v>97</v>
      </c>
      <c r="R60" t="s" s="25">
        <v>98</v>
      </c>
      <c r="S60" t="s" s="25">
        <v>96</v>
      </c>
      <c r="T60" t="s" s="25">
        <v>96</v>
      </c>
      <c r="U60" t="s" s="25">
        <v>98</v>
      </c>
      <c r="V60" t="s" s="25">
        <v>96</v>
      </c>
      <c r="W60" t="s" s="25">
        <v>96</v>
      </c>
      <c r="X60" t="s" s="25">
        <v>96</v>
      </c>
      <c r="Y60" t="s" s="25">
        <v>98</v>
      </c>
      <c r="Z60" t="s" s="25">
        <v>96</v>
      </c>
      <c r="AA60" t="s" s="25">
        <v>96</v>
      </c>
      <c r="AB60" t="s" s="25">
        <v>98</v>
      </c>
      <c r="AC60" t="s" s="25">
        <v>98</v>
      </c>
      <c r="AD60" s="19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</row>
  </sheetData>
  <conditionalFormatting sqref="F57:AC60">
    <cfRule type="containsText" dxfId="0" priority="1" stopIfTrue="1" text="real">
      <formula>NOT(ISERROR(FIND(UPPER("real"),UPPER(F57))))</formula>
      <formula>"real"</formula>
    </cfRule>
    <cfRule type="containsText" dxfId="1" priority="2" stopIfTrue="1" text="Jay's">
      <formula>NOT(ISERROR(FIND(UPPER("Jay's"),UPPER(F57))))</formula>
      <formula>"Jay's"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BG66"/>
  <sheetViews>
    <sheetView workbookViewId="0" showGridLines="0" defaultGridColor="1"/>
  </sheetViews>
  <sheetFormatPr defaultColWidth="8.83333" defaultRowHeight="14.25" customHeight="1" outlineLevelRow="0" outlineLevelCol="0"/>
  <cols>
    <col min="1" max="1" width="8.85156" style="26" customWidth="1"/>
    <col min="2" max="2" width="5.17188" style="26" customWidth="1"/>
    <col min="3" max="3" width="8.5" style="26" customWidth="1"/>
    <col min="4" max="4" width="8.85156" style="26" customWidth="1"/>
    <col min="5" max="5" width="8.85156" style="26" customWidth="1"/>
    <col min="6" max="6" width="8.85156" style="26" customWidth="1"/>
    <col min="7" max="7" width="8.85156" style="26" customWidth="1"/>
    <col min="8" max="8" width="8.85156" style="26" customWidth="1"/>
    <col min="9" max="9" width="8.85156" style="26" customWidth="1"/>
    <col min="10" max="10" width="8.85156" style="26" customWidth="1"/>
    <col min="11" max="11" width="8.85156" style="26" customWidth="1"/>
    <col min="12" max="12" width="8.85156" style="26" customWidth="1"/>
    <col min="13" max="13" width="8.85156" style="26" customWidth="1"/>
    <col min="14" max="14" width="8.85156" style="26" customWidth="1"/>
    <col min="15" max="15" width="8.85156" style="26" customWidth="1"/>
    <col min="16" max="16" width="8.85156" style="26" customWidth="1"/>
    <col min="17" max="17" width="8.85156" style="26" customWidth="1"/>
    <col min="18" max="18" width="8.85156" style="26" customWidth="1"/>
    <col min="19" max="19" width="8.85156" style="26" customWidth="1"/>
    <col min="20" max="20" width="8.85156" style="26" customWidth="1"/>
    <col min="21" max="21" width="8.85156" style="26" customWidth="1"/>
    <col min="22" max="22" width="8.85156" style="26" customWidth="1"/>
    <col min="23" max="23" width="8.85156" style="26" customWidth="1"/>
    <col min="24" max="24" width="8.85156" style="26" customWidth="1"/>
    <col min="25" max="25" width="8.85156" style="26" customWidth="1"/>
    <col min="26" max="26" width="8.85156" style="26" customWidth="1"/>
    <col min="27" max="27" width="8.85156" style="26" customWidth="1"/>
    <col min="28" max="28" width="8.85156" style="26" customWidth="1"/>
    <col min="29" max="29" width="9" style="26" customWidth="1"/>
    <col min="30" max="30" width="9" style="26" customWidth="1"/>
    <col min="31" max="31" width="9" style="26" customWidth="1"/>
    <col min="32" max="32" width="9" style="26" customWidth="1"/>
    <col min="33" max="33" width="9" style="26" customWidth="1"/>
    <col min="34" max="34" width="9" style="26" customWidth="1"/>
    <col min="35" max="35" width="9" style="26" customWidth="1"/>
    <col min="36" max="36" width="9" style="26" customWidth="1"/>
    <col min="37" max="37" width="9" style="26" customWidth="1"/>
    <col min="38" max="38" width="9" style="26" customWidth="1"/>
    <col min="39" max="39" width="9" style="26" customWidth="1"/>
    <col min="40" max="40" width="9" style="26" customWidth="1"/>
    <col min="41" max="41" width="9" style="26" customWidth="1"/>
    <col min="42" max="42" width="9" style="26" customWidth="1"/>
    <col min="43" max="43" width="9" style="26" customWidth="1"/>
    <col min="44" max="44" width="9" style="26" customWidth="1"/>
    <col min="45" max="45" width="9" style="26" customWidth="1"/>
    <col min="46" max="46" width="9" style="26" customWidth="1"/>
    <col min="47" max="47" width="9" style="26" customWidth="1"/>
    <col min="48" max="48" width="9" style="26" customWidth="1"/>
    <col min="49" max="49" width="9" style="26" customWidth="1"/>
    <col min="50" max="50" width="9" style="26" customWidth="1"/>
    <col min="51" max="51" width="9" style="26" customWidth="1"/>
    <col min="52" max="52" width="9" style="26" customWidth="1"/>
    <col min="53" max="53" width="9" style="26" customWidth="1"/>
    <col min="54" max="54" width="9" style="26" customWidth="1"/>
    <col min="55" max="55" width="9" style="26" customWidth="1"/>
    <col min="56" max="56" width="9" style="26" customWidth="1"/>
    <col min="57" max="57" width="9" style="26" customWidth="1"/>
    <col min="58" max="58" width="9" style="26" customWidth="1"/>
    <col min="59" max="59" width="9" style="26" customWidth="1"/>
    <col min="60" max="256" width="8.85156" style="26" customWidth="1"/>
  </cols>
  <sheetData>
    <row r="1" ht="15" customHeight="1">
      <c r="A1" s="6"/>
      <c r="B1" s="6"/>
      <c r="C1" s="6"/>
      <c r="D1" s="6"/>
      <c r="E1" s="6"/>
      <c r="F1" s="6"/>
      <c r="G1" s="6"/>
      <c r="H1" s="6"/>
      <c r="I1" s="8">
        <v>0.125</v>
      </c>
      <c r="J1" s="8">
        <v>0.125</v>
      </c>
      <c r="K1" s="8">
        <v>0.0417</v>
      </c>
      <c r="L1" s="8">
        <v>0.0417</v>
      </c>
      <c r="M1" s="8">
        <v>0.0417</v>
      </c>
      <c r="N1" s="8">
        <v>0.0417</v>
      </c>
      <c r="O1" s="8">
        <v>0.0417</v>
      </c>
      <c r="P1" s="8">
        <v>0.0417</v>
      </c>
      <c r="Q1" s="9">
        <v>0.05</v>
      </c>
      <c r="R1" s="9">
        <v>0.05</v>
      </c>
      <c r="S1" s="9">
        <v>0.05</v>
      </c>
      <c r="T1" s="9">
        <v>0.05</v>
      </c>
      <c r="U1" s="9">
        <v>0.05</v>
      </c>
      <c r="V1" s="9">
        <v>0.25</v>
      </c>
      <c r="W1" s="6"/>
      <c r="X1" s="6"/>
      <c r="Y1" s="6"/>
      <c r="Z1" s="6"/>
      <c r="AA1" s="6"/>
      <c r="AB1" s="6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</row>
    <row r="2" ht="15" customHeight="1">
      <c r="A2" s="6"/>
      <c r="B2" t="s" s="7">
        <v>20</v>
      </c>
      <c r="C2" t="s" s="7">
        <v>21</v>
      </c>
      <c r="D2" t="s" s="7">
        <v>22</v>
      </c>
      <c r="E2" t="s" s="7">
        <v>23</v>
      </c>
      <c r="F2" t="s" s="7">
        <v>99</v>
      </c>
      <c r="G2" t="s" s="7">
        <v>24</v>
      </c>
      <c r="H2" t="s" s="7">
        <v>26</v>
      </c>
      <c r="I2" t="s" s="7">
        <v>27</v>
      </c>
      <c r="J2" t="s" s="7">
        <v>28</v>
      </c>
      <c r="K2" t="s" s="7">
        <v>29</v>
      </c>
      <c r="L2" t="s" s="7">
        <v>30</v>
      </c>
      <c r="M2" t="s" s="7">
        <v>31</v>
      </c>
      <c r="N2" t="s" s="7">
        <v>32</v>
      </c>
      <c r="O2" t="s" s="7">
        <v>33</v>
      </c>
      <c r="P2" t="s" s="7">
        <v>34</v>
      </c>
      <c r="Q2" t="s" s="7">
        <v>35</v>
      </c>
      <c r="R2" t="s" s="7">
        <v>36</v>
      </c>
      <c r="S2" t="s" s="7">
        <v>37</v>
      </c>
      <c r="T2" t="s" s="7">
        <v>38</v>
      </c>
      <c r="U2" t="s" s="7">
        <v>39</v>
      </c>
      <c r="V2" t="s" s="7">
        <v>40</v>
      </c>
      <c r="W2" t="s" s="7">
        <v>41</v>
      </c>
      <c r="X2" t="s" s="7">
        <v>42</v>
      </c>
      <c r="Y2" t="s" s="7">
        <v>43</v>
      </c>
      <c r="Z2" t="s" s="7">
        <v>44</v>
      </c>
      <c r="AA2" t="s" s="7">
        <v>45</v>
      </c>
      <c r="AB2" t="s" s="7">
        <v>46</v>
      </c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</row>
    <row r="3" ht="15" customHeight="1">
      <c r="A3" s="11">
        <v>1</v>
      </c>
      <c r="B3" t="s" s="7">
        <v>65</v>
      </c>
      <c r="C3" t="s" s="7">
        <v>48</v>
      </c>
      <c r="D3" t="s" s="7">
        <v>49</v>
      </c>
      <c r="E3" s="6"/>
      <c r="F3" s="11">
        <v>36.2</v>
      </c>
      <c r="G3" s="27">
        <v>0.626243093922652</v>
      </c>
      <c r="H3" s="27">
        <v>0.01850828729281768</v>
      </c>
      <c r="I3" s="27">
        <v>0.03314917127071823</v>
      </c>
      <c r="J3" s="27">
        <v>0.02486187845303867</v>
      </c>
      <c r="K3" s="27">
        <v>0.01933701657458563</v>
      </c>
      <c r="L3" s="27">
        <v>0.09116022099447513</v>
      </c>
      <c r="M3" s="27">
        <v>0.03038674033149171</v>
      </c>
      <c r="N3" s="27">
        <v>0</v>
      </c>
      <c r="O3" s="27">
        <v>0.08011049723756905</v>
      </c>
      <c r="P3" s="27">
        <v>0.01657458563535912</v>
      </c>
      <c r="Q3" s="27">
        <v>0.02762430939226519</v>
      </c>
      <c r="R3" s="27">
        <v>0.01104972375690608</v>
      </c>
      <c r="S3" s="27">
        <v>0.04972375690607735</v>
      </c>
      <c r="T3" s="27">
        <v>0.06077348066298342</v>
      </c>
      <c r="U3" s="27">
        <v>0.04143646408839779</v>
      </c>
      <c r="V3" s="27">
        <v>0.01657458563535912</v>
      </c>
      <c r="W3" s="27">
        <v>0.1104972375690608</v>
      </c>
      <c r="X3" s="27">
        <v>0.05524861878453038</v>
      </c>
      <c r="Y3" s="27">
        <v>0.02762430939226519</v>
      </c>
      <c r="Z3" s="27">
        <v>0.02762430939226519</v>
      </c>
      <c r="AA3" s="27">
        <v>0.02762430939226519</v>
      </c>
      <c r="AB3" s="27">
        <v>0.02762430939226519</v>
      </c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</row>
    <row r="4" ht="15" customHeight="1">
      <c r="A4" s="11">
        <v>2</v>
      </c>
      <c r="B4" t="s" s="7">
        <v>65</v>
      </c>
      <c r="C4" t="s" s="7">
        <v>75</v>
      </c>
      <c r="D4" t="s" s="7">
        <v>60</v>
      </c>
      <c r="E4" s="6"/>
      <c r="F4" s="11">
        <v>39.4</v>
      </c>
      <c r="G4" s="27">
        <v>0.850507614213198</v>
      </c>
      <c r="H4" s="27">
        <v>0.01269035532994924</v>
      </c>
      <c r="I4" s="27">
        <v>0.03299492385786802</v>
      </c>
      <c r="J4" s="27">
        <v>0.02538071065989848</v>
      </c>
      <c r="K4" s="27">
        <v>0.08883248730964467</v>
      </c>
      <c r="L4" s="27">
        <v>0.1269035532994924</v>
      </c>
      <c r="M4" s="27">
        <v>0.08375634517766498</v>
      </c>
      <c r="N4" s="27">
        <v>0.06345177664974619</v>
      </c>
      <c r="O4" s="27">
        <v>0.07360406091370558</v>
      </c>
      <c r="P4" s="27">
        <v>0</v>
      </c>
      <c r="Q4" s="27">
        <v>0</v>
      </c>
      <c r="R4" s="27">
        <v>0.04060913705583757</v>
      </c>
      <c r="S4" s="27">
        <v>0.08121827411167513</v>
      </c>
      <c r="T4" s="27">
        <v>0</v>
      </c>
      <c r="U4" s="27">
        <v>0.1269035532994924</v>
      </c>
      <c r="V4" s="27">
        <v>0.01776649746192894</v>
      </c>
      <c r="W4" s="27">
        <v>0.07614213197969544</v>
      </c>
      <c r="X4" s="27">
        <v>0.02538071065989848</v>
      </c>
      <c r="Y4" s="27">
        <v>0.02538071065989848</v>
      </c>
      <c r="Z4" s="27">
        <v>0.02538071065989848</v>
      </c>
      <c r="AA4" s="27">
        <v>0.05076142131979695</v>
      </c>
      <c r="AB4" s="27">
        <v>0.02538071065989848</v>
      </c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</row>
    <row r="5" ht="15" customHeight="1">
      <c r="A5" s="11">
        <v>3</v>
      </c>
      <c r="B5" t="s" s="7">
        <v>65</v>
      </c>
      <c r="C5" t="s" s="7">
        <v>76</v>
      </c>
      <c r="D5" t="s" s="7">
        <v>60</v>
      </c>
      <c r="E5" s="6"/>
      <c r="F5" s="11">
        <v>48.9</v>
      </c>
      <c r="G5" s="27">
        <v>0.6374233128834357</v>
      </c>
      <c r="H5" s="27">
        <v>0.01697341513292433</v>
      </c>
      <c r="I5" s="27">
        <v>0.02862985685071575</v>
      </c>
      <c r="J5" s="27">
        <v>0.02044989775051125</v>
      </c>
      <c r="K5" s="27">
        <v>0.05521472392638038</v>
      </c>
      <c r="L5" s="27">
        <v>0.03476482617586912</v>
      </c>
      <c r="M5" s="27">
        <v>0.03476482617586912</v>
      </c>
      <c r="N5" s="27">
        <v>0.05112474437627812</v>
      </c>
      <c r="O5" s="27">
        <v>0.05930470347648262</v>
      </c>
      <c r="P5" s="27">
        <v>0</v>
      </c>
      <c r="Q5" s="27">
        <v>0.01431492842535787</v>
      </c>
      <c r="R5" s="27">
        <v>0.02044989775051125</v>
      </c>
      <c r="S5" s="27">
        <v>0.02658486707566462</v>
      </c>
      <c r="T5" s="27">
        <v>0.065439672801636</v>
      </c>
      <c r="U5" s="27">
        <v>0.03476482617586912</v>
      </c>
      <c r="V5" s="27">
        <v>0.032719836400818</v>
      </c>
      <c r="W5" s="27">
        <v>0.0408997955010225</v>
      </c>
      <c r="X5" s="27">
        <v>0.02044989775051125</v>
      </c>
      <c r="Y5" s="27">
        <v>0.0408997955010225</v>
      </c>
      <c r="Z5" s="27">
        <v>0.0408997955010225</v>
      </c>
      <c r="AA5" s="27">
        <v>0.0408997955010225</v>
      </c>
      <c r="AB5" s="27">
        <v>0.0408997955010225</v>
      </c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</row>
    <row r="6" ht="15" customHeight="1">
      <c r="A6" s="11">
        <v>4</v>
      </c>
      <c r="B6" t="s" s="7">
        <v>65</v>
      </c>
      <c r="C6" t="s" s="7">
        <v>77</v>
      </c>
      <c r="D6" t="s" s="7">
        <v>60</v>
      </c>
      <c r="E6" s="6"/>
      <c r="F6" s="11">
        <v>56.1</v>
      </c>
      <c r="G6" s="27">
        <v>0.5096256684491979</v>
      </c>
      <c r="H6" s="27">
        <v>0.0267379679144385</v>
      </c>
      <c r="I6" s="27">
        <v>0.0267379679144385</v>
      </c>
      <c r="J6" s="27">
        <v>0.0196078431372549</v>
      </c>
      <c r="K6" s="27">
        <v>0.0409982174688057</v>
      </c>
      <c r="L6" s="27">
        <v>0.0303030303030303</v>
      </c>
      <c r="M6" s="27">
        <v>0.0303030303030303</v>
      </c>
      <c r="N6" s="27">
        <v>0.0445632798573975</v>
      </c>
      <c r="O6" s="27">
        <v>0.0516934046345811</v>
      </c>
      <c r="P6" s="27">
        <v>0.0285204991087344</v>
      </c>
      <c r="Q6" s="27">
        <v>0.03743315508021391</v>
      </c>
      <c r="R6" s="27">
        <v>0.0124777183600713</v>
      </c>
      <c r="S6" s="27">
        <v>0.0213903743315508</v>
      </c>
      <c r="T6" s="27">
        <v>0.06417112299465241</v>
      </c>
      <c r="U6" s="27">
        <v>0.008912655971479501</v>
      </c>
      <c r="V6" s="27">
        <v>0.0142602495543672</v>
      </c>
      <c r="W6" s="27">
        <v>0.07130124777183601</v>
      </c>
      <c r="X6" s="27">
        <v>0.017825311942959</v>
      </c>
      <c r="Y6" s="27">
        <v>0.053475935828877</v>
      </c>
      <c r="Z6" s="27">
        <v>0.053475935828877</v>
      </c>
      <c r="AA6" s="27">
        <v>0.035650623885918</v>
      </c>
      <c r="AB6" s="27">
        <v>0.035650623885918</v>
      </c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ht="15" customHeight="1">
      <c r="A7" s="11">
        <v>5</v>
      </c>
      <c r="B7" t="s" s="7">
        <v>65</v>
      </c>
      <c r="C7" t="s" s="7">
        <v>66</v>
      </c>
      <c r="D7" t="s" s="7">
        <v>67</v>
      </c>
      <c r="E7" t="s" s="7">
        <v>50</v>
      </c>
      <c r="F7" s="11">
        <v>15.4</v>
      </c>
      <c r="G7" s="27">
        <v>2.196753246753246</v>
      </c>
      <c r="H7" s="27">
        <v>0.1409090909090909</v>
      </c>
      <c r="I7" s="27">
        <v>0.08441558441558442</v>
      </c>
      <c r="J7" s="27">
        <v>0.06493506493506493</v>
      </c>
      <c r="K7" s="27">
        <v>0.2532467532467532</v>
      </c>
      <c r="L7" s="27">
        <v>0.2142857142857143</v>
      </c>
      <c r="M7" s="27">
        <v>0.2142857142857143</v>
      </c>
      <c r="N7" s="27">
        <v>0</v>
      </c>
      <c r="O7" s="27">
        <v>0.1883116883116883</v>
      </c>
      <c r="P7" s="27">
        <v>0</v>
      </c>
      <c r="Q7" s="27">
        <v>0</v>
      </c>
      <c r="R7" s="27">
        <v>0.1298701298701299</v>
      </c>
      <c r="S7" s="27">
        <v>0.1558441558441558</v>
      </c>
      <c r="T7" s="27">
        <v>0</v>
      </c>
      <c r="U7" s="27">
        <v>0.1688311688311688</v>
      </c>
      <c r="V7" s="27">
        <v>0.1298701298701299</v>
      </c>
      <c r="W7" s="27">
        <v>0.1948051948051948</v>
      </c>
      <c r="X7" s="27">
        <v>0.1298701298701299</v>
      </c>
      <c r="Y7" s="27">
        <v>0.2597402597402597</v>
      </c>
      <c r="Z7" s="27">
        <v>0.2597402597402597</v>
      </c>
      <c r="AA7" s="27">
        <v>0.1948051948051948</v>
      </c>
      <c r="AB7" s="27">
        <v>0.1948051948051948</v>
      </c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ht="15" customHeight="1">
      <c r="A8" s="11">
        <v>6</v>
      </c>
      <c r="B8" t="s" s="7">
        <v>47</v>
      </c>
      <c r="C8" t="s" s="7">
        <v>48</v>
      </c>
      <c r="D8" t="s" s="7">
        <v>49</v>
      </c>
      <c r="E8" t="s" s="7">
        <v>50</v>
      </c>
      <c r="F8" s="11">
        <v>14.4</v>
      </c>
      <c r="G8" s="27">
        <v>2.186805555555555</v>
      </c>
      <c r="H8" s="27">
        <v>0.08124999999999999</v>
      </c>
      <c r="I8" s="27">
        <v>0.2152777777777778</v>
      </c>
      <c r="J8" s="27">
        <v>0.2152777777777778</v>
      </c>
      <c r="K8" s="27">
        <v>0.05555555555555556</v>
      </c>
      <c r="L8" s="27">
        <v>0.1180555555555556</v>
      </c>
      <c r="M8" s="27">
        <v>0</v>
      </c>
      <c r="N8" s="27">
        <v>0</v>
      </c>
      <c r="O8" s="27">
        <v>0.2291666666666667</v>
      </c>
      <c r="P8" s="27">
        <v>0.1180555555555556</v>
      </c>
      <c r="Q8" s="27">
        <v>0.1527777777777778</v>
      </c>
      <c r="R8" s="27">
        <v>0.08333333333333333</v>
      </c>
      <c r="S8" s="27">
        <v>0.03472222222222222</v>
      </c>
      <c r="T8" s="27">
        <v>0.02777777777777778</v>
      </c>
      <c r="U8" s="27">
        <v>0.08333333333333333</v>
      </c>
      <c r="V8" s="27">
        <v>0.0625</v>
      </c>
      <c r="W8" s="27">
        <v>0.2083333333333333</v>
      </c>
      <c r="X8" s="27">
        <v>0.2083333333333333</v>
      </c>
      <c r="Y8" s="27">
        <v>0.06944444444444445</v>
      </c>
      <c r="Z8" s="27">
        <v>0.06944444444444445</v>
      </c>
      <c r="AA8" s="27">
        <v>0.1388888888888889</v>
      </c>
      <c r="AB8" s="27">
        <v>0.2083333333333333</v>
      </c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ht="15" customHeight="1">
      <c r="A9" s="11">
        <v>7</v>
      </c>
      <c r="B9" t="s" s="7">
        <v>47</v>
      </c>
      <c r="C9" t="s" s="7">
        <v>51</v>
      </c>
      <c r="D9" t="s" s="7">
        <v>49</v>
      </c>
      <c r="E9" t="s" s="7">
        <v>50</v>
      </c>
      <c r="F9" s="11">
        <v>38.2</v>
      </c>
      <c r="G9" s="27">
        <v>1.621727748691099</v>
      </c>
      <c r="H9" s="27">
        <v>0.06099476439790576</v>
      </c>
      <c r="I9" s="27">
        <v>0.1308900523560209</v>
      </c>
      <c r="J9" s="27">
        <v>0.1308900523560209</v>
      </c>
      <c r="K9" s="27">
        <v>0.06544502617801047</v>
      </c>
      <c r="L9" s="27">
        <v>0.08638743455497382</v>
      </c>
      <c r="M9" s="27">
        <v>0.08638743455497382</v>
      </c>
      <c r="N9" s="27">
        <v>0</v>
      </c>
      <c r="O9" s="27">
        <v>0.08638743455497382</v>
      </c>
      <c r="P9" s="27">
        <v>0.1308900523560209</v>
      </c>
      <c r="Q9" s="27">
        <v>0.1308900523560209</v>
      </c>
      <c r="R9" s="27">
        <v>0.08638743455497382</v>
      </c>
      <c r="S9" s="27">
        <v>0.01047120418848168</v>
      </c>
      <c r="T9" s="27">
        <v>0</v>
      </c>
      <c r="U9" s="27">
        <v>0.03141361256544502</v>
      </c>
      <c r="V9" s="27">
        <v>0.06544502617801047</v>
      </c>
      <c r="W9" s="27">
        <v>0.07853403141361257</v>
      </c>
      <c r="X9" s="27">
        <v>0.05235602094240837</v>
      </c>
      <c r="Y9" s="27">
        <v>0.1047120418848167</v>
      </c>
      <c r="Z9" s="27">
        <v>0.1047120418848167</v>
      </c>
      <c r="AA9" s="27">
        <v>0.07853403141361257</v>
      </c>
      <c r="AB9" s="27">
        <v>0.1047120418848167</v>
      </c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ht="15" customHeight="1">
      <c r="A10" s="11">
        <v>8</v>
      </c>
      <c r="B10" t="s" s="7">
        <v>47</v>
      </c>
      <c r="C10" t="s" s="7">
        <v>68</v>
      </c>
      <c r="D10" t="s" s="7">
        <v>67</v>
      </c>
      <c r="E10" t="s" s="7">
        <v>50</v>
      </c>
      <c r="F10" s="11">
        <v>14.8</v>
      </c>
      <c r="G10" s="27">
        <v>3.61081081081081</v>
      </c>
      <c r="H10" s="27">
        <v>0.08986486486486486</v>
      </c>
      <c r="I10" s="27">
        <v>0.2567567567567567</v>
      </c>
      <c r="J10" s="27">
        <v>0.2567567567567567</v>
      </c>
      <c r="K10" s="27">
        <v>0.3378378378378378</v>
      </c>
      <c r="L10" s="27">
        <v>0.2229729729729729</v>
      </c>
      <c r="M10" s="27">
        <v>0.2229729729729729</v>
      </c>
      <c r="N10" s="27">
        <v>0</v>
      </c>
      <c r="O10" s="27">
        <v>0.2229729729729729</v>
      </c>
      <c r="P10" s="27">
        <v>0</v>
      </c>
      <c r="Q10" s="27">
        <v>0.09459459459459459</v>
      </c>
      <c r="R10" s="27">
        <v>0.3310810810810811</v>
      </c>
      <c r="S10" s="27">
        <v>0.08108108108108107</v>
      </c>
      <c r="T10" s="27">
        <v>0.2229729729729729</v>
      </c>
      <c r="U10" s="27">
        <v>0.2094594594594595</v>
      </c>
      <c r="V10" s="27">
        <v>0.1081081081081081</v>
      </c>
      <c r="W10" s="27">
        <v>0.2027027027027027</v>
      </c>
      <c r="X10" s="27">
        <v>0.06756756756756756</v>
      </c>
      <c r="Y10" s="27">
        <v>0.06756756756756756</v>
      </c>
      <c r="Z10" s="27">
        <v>0.06756756756756756</v>
      </c>
      <c r="AA10" s="27">
        <v>0.2702702702702702</v>
      </c>
      <c r="AB10" s="27">
        <v>0.2702702702702702</v>
      </c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ht="15" customHeight="1">
      <c r="A11" s="11">
        <v>9</v>
      </c>
      <c r="B11" t="s" s="7">
        <v>47</v>
      </c>
      <c r="C11" t="s" s="7">
        <v>52</v>
      </c>
      <c r="D11" t="s" s="7">
        <v>49</v>
      </c>
      <c r="E11" t="s" s="7">
        <v>50</v>
      </c>
      <c r="F11" s="11">
        <v>32.2</v>
      </c>
      <c r="G11" s="27">
        <v>1.238198757763975</v>
      </c>
      <c r="H11" s="27">
        <v>0.08291925465838508</v>
      </c>
      <c r="I11" s="27">
        <v>0.139751552795031</v>
      </c>
      <c r="J11" s="27">
        <v>0.139751552795031</v>
      </c>
      <c r="K11" s="27">
        <v>0.08385093167701863</v>
      </c>
      <c r="L11" s="27">
        <v>0.05279503105590062</v>
      </c>
      <c r="M11" s="27">
        <v>0.15527950310559</v>
      </c>
      <c r="N11" s="27">
        <v>0</v>
      </c>
      <c r="O11" s="27">
        <v>0.1024844720496894</v>
      </c>
      <c r="P11" s="27">
        <v>0</v>
      </c>
      <c r="Q11" s="27">
        <v>0</v>
      </c>
      <c r="R11" s="27">
        <v>0.06521739130434782</v>
      </c>
      <c r="S11" s="27">
        <v>0.015527950310559</v>
      </c>
      <c r="T11" s="27">
        <v>0</v>
      </c>
      <c r="U11" s="27">
        <v>0.009316770186335402</v>
      </c>
      <c r="V11" s="27">
        <v>0.0217391304347826</v>
      </c>
      <c r="W11" s="27">
        <v>0.06211180124223602</v>
      </c>
      <c r="X11" s="27">
        <v>0.124223602484472</v>
      </c>
      <c r="Y11" s="27">
        <v>0.124223602484472</v>
      </c>
      <c r="Z11" s="27">
        <v>0.124223602484472</v>
      </c>
      <c r="AA11" s="27">
        <v>0.124223602484472</v>
      </c>
      <c r="AB11" s="27">
        <v>0.124223602484472</v>
      </c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ht="15" customHeight="1">
      <c r="A12" s="11">
        <v>10</v>
      </c>
      <c r="B12" t="s" s="7">
        <v>47</v>
      </c>
      <c r="C12" t="s" s="7">
        <v>59</v>
      </c>
      <c r="D12" t="s" s="7">
        <v>60</v>
      </c>
      <c r="E12" t="s" s="7">
        <v>50</v>
      </c>
      <c r="F12" s="11">
        <v>35.2</v>
      </c>
      <c r="G12" s="27">
        <v>1.165340909090909</v>
      </c>
      <c r="H12" s="27">
        <v>0.05198863636363636</v>
      </c>
      <c r="I12" s="27">
        <v>0.1278409090909091</v>
      </c>
      <c r="J12" s="27">
        <v>0.1278409090909091</v>
      </c>
      <c r="K12" s="27">
        <v>0.08522727272727272</v>
      </c>
      <c r="L12" s="27">
        <v>0.09374999999999999</v>
      </c>
      <c r="M12" s="27">
        <v>0.09374999999999999</v>
      </c>
      <c r="N12" s="27">
        <v>0</v>
      </c>
      <c r="O12" s="27">
        <v>0.09374999999999999</v>
      </c>
      <c r="P12" s="27">
        <v>0</v>
      </c>
      <c r="Q12" s="27">
        <v>0.03977272727272727</v>
      </c>
      <c r="R12" s="27">
        <v>0.01136363636363636</v>
      </c>
      <c r="S12" s="27">
        <v>0.005681818181818182</v>
      </c>
      <c r="T12" s="27">
        <v>0</v>
      </c>
      <c r="U12" s="27">
        <v>0.09090909090909091</v>
      </c>
      <c r="V12" s="27">
        <v>0.01420454545454545</v>
      </c>
      <c r="W12" s="27">
        <v>0.05681818181818182</v>
      </c>
      <c r="X12" s="27">
        <v>0.1136363636363636</v>
      </c>
      <c r="Y12" s="27">
        <v>0.05681818181818182</v>
      </c>
      <c r="Z12" s="27">
        <v>0.05681818181818182</v>
      </c>
      <c r="AA12" s="27">
        <v>0.08522727272727272</v>
      </c>
      <c r="AB12" s="27">
        <v>0.1136363636363636</v>
      </c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ht="15" customHeight="1">
      <c r="A13" s="11">
        <v>11</v>
      </c>
      <c r="B13" t="s" s="7">
        <v>69</v>
      </c>
      <c r="C13" t="s" s="7">
        <v>48</v>
      </c>
      <c r="D13" t="s" s="7">
        <v>49</v>
      </c>
      <c r="E13" s="6"/>
      <c r="F13" s="11">
        <v>66.8</v>
      </c>
      <c r="G13" s="27">
        <v>0.3309880239520958</v>
      </c>
      <c r="H13" s="27">
        <v>0.01497005988023952</v>
      </c>
      <c r="I13" s="27">
        <v>0.008982035928143712</v>
      </c>
      <c r="J13" s="27">
        <v>0.008982035928143712</v>
      </c>
      <c r="K13" s="27">
        <v>0.005988023952095809</v>
      </c>
      <c r="L13" s="27">
        <v>0.04191616766467066</v>
      </c>
      <c r="M13" s="27">
        <v>0.0658682634730539</v>
      </c>
      <c r="N13" s="27">
        <v>0.03742514970059881</v>
      </c>
      <c r="O13" s="27">
        <v>0.04191616766467066</v>
      </c>
      <c r="P13" s="27">
        <v>0.004491017964071856</v>
      </c>
      <c r="Q13" s="27">
        <v>0.01796407185628742</v>
      </c>
      <c r="R13" s="27">
        <v>0.004491017964071856</v>
      </c>
      <c r="S13" s="27">
        <v>0.01047904191616766</v>
      </c>
      <c r="T13" s="27">
        <v>0.02544910179640719</v>
      </c>
      <c r="U13" s="27">
        <v>0.005988023952095809</v>
      </c>
      <c r="V13" s="27">
        <v>0.01047904191616766</v>
      </c>
      <c r="W13" s="27">
        <v>0.05988023952095808</v>
      </c>
      <c r="X13" s="27">
        <v>0.04491017964071856</v>
      </c>
      <c r="Y13" s="27">
        <v>0.01497005988023952</v>
      </c>
      <c r="Z13" s="27">
        <v>0.01497005988023952</v>
      </c>
      <c r="AA13" s="27">
        <v>0.01497005988023952</v>
      </c>
      <c r="AB13" s="27">
        <v>0.02994011976047904</v>
      </c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ht="15" customHeight="1">
      <c r="A14" s="11">
        <v>12</v>
      </c>
      <c r="B14" t="s" s="7">
        <v>69</v>
      </c>
      <c r="C14" t="s" s="7">
        <v>78</v>
      </c>
      <c r="D14" t="s" s="7">
        <v>60</v>
      </c>
      <c r="E14" s="6"/>
      <c r="F14" s="11">
        <v>66.7</v>
      </c>
      <c r="G14" s="27">
        <v>0.4100449775112444</v>
      </c>
      <c r="H14" s="27">
        <v>0.0199400299850075</v>
      </c>
      <c r="I14" s="27">
        <v>0.008995502248875561</v>
      </c>
      <c r="J14" s="27">
        <v>0.008995502248875561</v>
      </c>
      <c r="K14" s="27">
        <v>0.01049475262368815</v>
      </c>
      <c r="L14" s="27">
        <v>0.02548725637181409</v>
      </c>
      <c r="M14" s="27">
        <v>0.07496251874062969</v>
      </c>
      <c r="N14" s="27">
        <v>0.03748125937031484</v>
      </c>
      <c r="O14" s="27">
        <v>0.04947526236881559</v>
      </c>
      <c r="P14" s="27">
        <v>0.01499250374812594</v>
      </c>
      <c r="Q14" s="27">
        <v>0.0239880059970015</v>
      </c>
      <c r="R14" s="27">
        <v>0.008995502248875561</v>
      </c>
      <c r="S14" s="27">
        <v>0.01499250374812594</v>
      </c>
      <c r="T14" s="27">
        <v>0.03298350824587706</v>
      </c>
      <c r="U14" s="27">
        <v>0.01349325337331334</v>
      </c>
      <c r="V14" s="27">
        <v>0.01799100449775112</v>
      </c>
      <c r="W14" s="27">
        <v>0.05997001499250375</v>
      </c>
      <c r="X14" s="27">
        <v>0.01499250374812594</v>
      </c>
      <c r="Y14" s="27">
        <v>0.02998500749625187</v>
      </c>
      <c r="Z14" s="27">
        <v>0.02998500749625187</v>
      </c>
      <c r="AA14" s="27">
        <v>0.02998500749625187</v>
      </c>
      <c r="AB14" s="27">
        <v>0.04497751124437781</v>
      </c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ht="15" customHeight="1">
      <c r="A15" s="11">
        <v>13</v>
      </c>
      <c r="B15" t="s" s="7">
        <v>69</v>
      </c>
      <c r="C15" t="s" s="7">
        <v>79</v>
      </c>
      <c r="D15" t="s" s="7">
        <v>60</v>
      </c>
      <c r="E15" s="6"/>
      <c r="F15" s="11">
        <v>59.5</v>
      </c>
      <c r="G15" s="27">
        <v>0.3754621848739496</v>
      </c>
      <c r="H15" s="27">
        <v>0.01680672268907563</v>
      </c>
      <c r="I15" s="27">
        <v>0.01008403361344538</v>
      </c>
      <c r="J15" s="27">
        <v>0.01008403361344538</v>
      </c>
      <c r="K15" s="27">
        <v>0.01176470588235294</v>
      </c>
      <c r="L15" s="27">
        <v>0.05546218487394958</v>
      </c>
      <c r="M15" s="27">
        <v>0.08403361344537816</v>
      </c>
      <c r="N15" s="27">
        <v>0.08403361344537816</v>
      </c>
      <c r="O15" s="27">
        <v>0.05042016806722689</v>
      </c>
      <c r="P15" s="27">
        <v>0</v>
      </c>
      <c r="Q15" s="27">
        <v>0.02184873949579832</v>
      </c>
      <c r="R15" s="27">
        <v>0</v>
      </c>
      <c r="S15" s="27">
        <v>0.008403361344537815</v>
      </c>
      <c r="T15" s="27">
        <v>0.01344537815126051</v>
      </c>
      <c r="U15" s="27">
        <v>0</v>
      </c>
      <c r="V15" s="27">
        <v>0.008403361344537815</v>
      </c>
      <c r="W15" s="27">
        <v>0.01680672268907563</v>
      </c>
      <c r="X15" s="27">
        <v>0.03361344537815126</v>
      </c>
      <c r="Y15" s="27">
        <v>0.03361344537815126</v>
      </c>
      <c r="Z15" s="27">
        <v>0.03361344537815126</v>
      </c>
      <c r="AA15" s="27">
        <v>0.05042016806722689</v>
      </c>
      <c r="AB15" s="27">
        <v>0.03361344537815126</v>
      </c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ht="15" customHeight="1">
      <c r="A16" s="11">
        <v>14</v>
      </c>
      <c r="B16" t="s" s="7">
        <v>69</v>
      </c>
      <c r="C16" t="s" s="7">
        <v>70</v>
      </c>
      <c r="D16" t="s" s="7">
        <v>67</v>
      </c>
      <c r="E16" t="s" s="7">
        <v>50</v>
      </c>
      <c r="F16" s="11">
        <v>30.4</v>
      </c>
      <c r="G16" s="27">
        <v>0.6256578947368421</v>
      </c>
      <c r="H16" s="27">
        <v>0.07138157894736842</v>
      </c>
      <c r="I16" s="27">
        <v>0.01973684210526316</v>
      </c>
      <c r="J16" s="27">
        <v>0.01973684210526316</v>
      </c>
      <c r="K16" s="27">
        <v>0.02960526315789474</v>
      </c>
      <c r="L16" s="27">
        <v>0.05592105263157895</v>
      </c>
      <c r="M16" s="27">
        <v>0.1085526315789474</v>
      </c>
      <c r="N16" s="27">
        <v>0.1381578947368421</v>
      </c>
      <c r="O16" s="27">
        <v>0.1019736842105263</v>
      </c>
      <c r="P16" s="27">
        <v>0</v>
      </c>
      <c r="Q16" s="27">
        <v>0</v>
      </c>
      <c r="R16" s="27">
        <v>0.03947368421052631</v>
      </c>
      <c r="S16" s="27">
        <v>0</v>
      </c>
      <c r="T16" s="27">
        <v>0</v>
      </c>
      <c r="U16" s="27">
        <v>0.01973684210526316</v>
      </c>
      <c r="V16" s="27">
        <v>0.01973684210526316</v>
      </c>
      <c r="W16" s="27">
        <v>0.09868421052631579</v>
      </c>
      <c r="X16" s="27">
        <v>0.09868421052631579</v>
      </c>
      <c r="Y16" s="27">
        <v>0.09868421052631579</v>
      </c>
      <c r="Z16" s="27">
        <v>0.09868421052631579</v>
      </c>
      <c r="AA16" s="27">
        <v>0.131578947368421</v>
      </c>
      <c r="AB16" s="27">
        <v>0.09868421052631579</v>
      </c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ht="15" customHeight="1">
      <c r="A17" s="11">
        <v>15</v>
      </c>
      <c r="B17" t="s" s="7">
        <v>69</v>
      </c>
      <c r="C17" t="s" s="7">
        <v>71</v>
      </c>
      <c r="D17" t="s" s="7">
        <v>67</v>
      </c>
      <c r="E17" t="s" s="7">
        <v>50</v>
      </c>
      <c r="F17" s="11">
        <v>27.3</v>
      </c>
      <c r="G17" s="27">
        <v>1.171428571428571</v>
      </c>
      <c r="H17" s="27">
        <v>0.06117216117216117</v>
      </c>
      <c r="I17" s="27">
        <v>0.02197802197802198</v>
      </c>
      <c r="J17" s="27">
        <v>0.02197802197802198</v>
      </c>
      <c r="K17" s="27">
        <v>0.03663003663003663</v>
      </c>
      <c r="L17" s="27">
        <v>0.08058608058608059</v>
      </c>
      <c r="M17" s="27">
        <v>0.1208791208791209</v>
      </c>
      <c r="N17" s="27">
        <v>0.09157509157509157</v>
      </c>
      <c r="O17" s="27">
        <v>0.1245421245421245</v>
      </c>
      <c r="P17" s="27">
        <v>0</v>
      </c>
      <c r="Q17" s="27">
        <v>0.05128205128205128</v>
      </c>
      <c r="R17" s="27">
        <v>0.06227106227106226</v>
      </c>
      <c r="S17" s="27">
        <v>0.06227106227106226</v>
      </c>
      <c r="T17" s="27">
        <v>0.1831501831501831</v>
      </c>
      <c r="U17" s="27">
        <v>0.06593406593406594</v>
      </c>
      <c r="V17" s="27">
        <v>0.05128205128205128</v>
      </c>
      <c r="W17" s="27">
        <v>0.1465201465201465</v>
      </c>
      <c r="X17" s="27">
        <v>0.07326007326007326</v>
      </c>
      <c r="Y17" s="27">
        <v>0.03663003663003663</v>
      </c>
      <c r="Z17" s="27">
        <v>0.03663003663003663</v>
      </c>
      <c r="AA17" s="27">
        <v>0.1465201465201465</v>
      </c>
      <c r="AB17" s="27">
        <v>0.1465201465201465</v>
      </c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ht="15" customHeight="1">
      <c r="A18" s="11">
        <v>16</v>
      </c>
      <c r="B18" t="s" s="7">
        <v>61</v>
      </c>
      <c r="C18" t="s" s="7">
        <v>48</v>
      </c>
      <c r="D18" t="s" s="7">
        <v>60</v>
      </c>
      <c r="E18" s="6"/>
      <c r="F18" s="11">
        <v>53.2</v>
      </c>
      <c r="G18" s="27">
        <v>0.3407894736842105</v>
      </c>
      <c r="H18" s="27">
        <v>0.003195488721804511</v>
      </c>
      <c r="I18" s="27">
        <v>0.01879699248120301</v>
      </c>
      <c r="J18" s="27">
        <v>0.01503759398496241</v>
      </c>
      <c r="K18" s="27">
        <v>0.0112781954887218</v>
      </c>
      <c r="L18" s="27">
        <v>0.03195488721804511</v>
      </c>
      <c r="M18" s="27">
        <v>0.06203007518796992</v>
      </c>
      <c r="N18" s="27">
        <v>0.04699248120300752</v>
      </c>
      <c r="O18" s="27">
        <v>0.03571428571428571</v>
      </c>
      <c r="P18" s="27">
        <v>0</v>
      </c>
      <c r="Q18" s="27">
        <v>0.01691729323308271</v>
      </c>
      <c r="R18" s="27">
        <v>0.009398496240601503</v>
      </c>
      <c r="S18" s="27">
        <v>0.0112781954887218</v>
      </c>
      <c r="T18" s="27">
        <v>0.02631578947368421</v>
      </c>
      <c r="U18" s="27">
        <v>0.03195488721804511</v>
      </c>
      <c r="V18" s="27">
        <v>0.001879699248120301</v>
      </c>
      <c r="W18" s="27">
        <v>0.01879699248120301</v>
      </c>
      <c r="X18" s="27">
        <v>0.01879699248120301</v>
      </c>
      <c r="Y18" s="27">
        <v>0.01879699248120301</v>
      </c>
      <c r="Z18" s="27">
        <v>0.01879699248120301</v>
      </c>
      <c r="AA18" s="27">
        <v>0.03759398496240601</v>
      </c>
      <c r="AB18" s="27">
        <v>0.01879699248120301</v>
      </c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ht="15" customHeight="1">
      <c r="A19" s="11">
        <v>17</v>
      </c>
      <c r="B19" t="s" s="7">
        <v>61</v>
      </c>
      <c r="C19" t="s" s="7">
        <v>80</v>
      </c>
      <c r="D19" t="s" s="7">
        <v>60</v>
      </c>
      <c r="E19" s="6"/>
      <c r="F19" s="11">
        <v>46.1</v>
      </c>
      <c r="G19" s="27">
        <v>0.5214750542299349</v>
      </c>
      <c r="H19" s="27">
        <v>0.007158351409978309</v>
      </c>
      <c r="I19" s="27">
        <v>0.02819956616052061</v>
      </c>
      <c r="J19" s="27">
        <v>0.02169197396963124</v>
      </c>
      <c r="K19" s="27">
        <v>0.03904555314533623</v>
      </c>
      <c r="L19" s="27">
        <v>0.06073752711496746</v>
      </c>
      <c r="M19" s="27">
        <v>0.0368763557483731</v>
      </c>
      <c r="N19" s="27">
        <v>0</v>
      </c>
      <c r="O19" s="27">
        <v>0.06290672451193058</v>
      </c>
      <c r="P19" s="27">
        <v>0</v>
      </c>
      <c r="Q19" s="27">
        <v>0.01735357917570499</v>
      </c>
      <c r="R19" s="27">
        <v>0.03470715835140998</v>
      </c>
      <c r="S19" s="27">
        <v>0.02819956616052061</v>
      </c>
      <c r="T19" s="27">
        <v>0.04121475054229935</v>
      </c>
      <c r="U19" s="27">
        <v>0.05639913232104121</v>
      </c>
      <c r="V19" s="27">
        <v>0.008676789587852495</v>
      </c>
      <c r="W19" s="27">
        <v>0.02169197396963124</v>
      </c>
      <c r="X19" s="27">
        <v>0.02169197396963124</v>
      </c>
      <c r="Y19" s="27">
        <v>0.02169197396963124</v>
      </c>
      <c r="Z19" s="27">
        <v>0.02169197396963124</v>
      </c>
      <c r="AA19" s="27">
        <v>0.04338394793926247</v>
      </c>
      <c r="AB19" s="27">
        <v>0.04338394793926247</v>
      </c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ht="15" customHeight="1">
      <c r="A20" s="11">
        <v>18</v>
      </c>
      <c r="B20" t="s" s="7">
        <v>61</v>
      </c>
      <c r="C20" t="s" s="7">
        <v>62</v>
      </c>
      <c r="D20" t="s" s="7">
        <v>60</v>
      </c>
      <c r="E20" t="s" s="7">
        <v>50</v>
      </c>
      <c r="F20" s="11">
        <v>35.9</v>
      </c>
      <c r="G20" s="27">
        <v>0.5754874651810585</v>
      </c>
      <c r="H20" s="27">
        <v>0.04651810584958217</v>
      </c>
      <c r="I20" s="27">
        <v>0.03342618384401114</v>
      </c>
      <c r="J20" s="27">
        <v>0.02785515320334262</v>
      </c>
      <c r="K20" s="27">
        <v>0.05571030640668524</v>
      </c>
      <c r="L20" s="27">
        <v>0.09192200557103064</v>
      </c>
      <c r="M20" s="27">
        <v>0.04735376044568245</v>
      </c>
      <c r="N20" s="27">
        <v>0</v>
      </c>
      <c r="O20" s="27">
        <v>0.08356545961002786</v>
      </c>
      <c r="P20" s="27">
        <v>0</v>
      </c>
      <c r="Q20" s="27">
        <v>0</v>
      </c>
      <c r="R20" s="27">
        <v>0.01949860724233983</v>
      </c>
      <c r="S20" s="27">
        <v>0.008356545961002786</v>
      </c>
      <c r="T20" s="27">
        <v>0.1030640668523677</v>
      </c>
      <c r="U20" s="27">
        <v>0.06128133704735376</v>
      </c>
      <c r="V20" s="27">
        <v>0</v>
      </c>
      <c r="W20" s="27">
        <v>0.02785515320334262</v>
      </c>
      <c r="X20" s="27">
        <v>0.02785515320334262</v>
      </c>
      <c r="Y20" s="27">
        <v>0.08356545961002786</v>
      </c>
      <c r="Z20" s="27">
        <v>0.08356545961002786</v>
      </c>
      <c r="AA20" s="27">
        <v>0.1114206128133705</v>
      </c>
      <c r="AB20" s="27">
        <v>0.1114206128133705</v>
      </c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ht="15" customHeight="1">
      <c r="A21" s="11">
        <v>19</v>
      </c>
      <c r="B21" t="s" s="7">
        <v>61</v>
      </c>
      <c r="C21" t="s" s="7">
        <v>78</v>
      </c>
      <c r="D21" t="s" s="7">
        <v>60</v>
      </c>
      <c r="E21" s="6"/>
      <c r="F21" s="11">
        <v>42.7</v>
      </c>
      <c r="G21" s="27">
        <v>0.577751756440281</v>
      </c>
      <c r="H21" s="27">
        <v>0.02740046838407494</v>
      </c>
      <c r="I21" s="27">
        <v>0.02810304449648712</v>
      </c>
      <c r="J21" s="27">
        <v>0.0234192037470726</v>
      </c>
      <c r="K21" s="27">
        <v>0.04449648711943793</v>
      </c>
      <c r="L21" s="27">
        <v>0.07728337236533957</v>
      </c>
      <c r="M21" s="27">
        <v>0.117096018735363</v>
      </c>
      <c r="N21" s="27">
        <v>0.117096018735363</v>
      </c>
      <c r="O21" s="27">
        <v>0.06557377049180327</v>
      </c>
      <c r="P21" s="27">
        <v>0</v>
      </c>
      <c r="Q21" s="27">
        <v>0.03278688524590163</v>
      </c>
      <c r="R21" s="27">
        <v>0.00468384074941452</v>
      </c>
      <c r="S21" s="27">
        <v>0.00234192037470726</v>
      </c>
      <c r="T21" s="27">
        <v>0</v>
      </c>
      <c r="U21" s="27">
        <v>0.04215456674473068</v>
      </c>
      <c r="V21" s="27">
        <v>0.00234192037470726</v>
      </c>
      <c r="W21" s="27">
        <v>0.0468384074941452</v>
      </c>
      <c r="X21" s="27">
        <v>0.0234192037470726</v>
      </c>
      <c r="Y21" s="27">
        <v>0.09367681498829039</v>
      </c>
      <c r="Z21" s="27">
        <v>0.09367681498829039</v>
      </c>
      <c r="AA21" s="27">
        <v>0.0234192037470726</v>
      </c>
      <c r="AB21" s="27">
        <v>0.0234192037470726</v>
      </c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ht="15" customHeight="1">
      <c r="A22" s="11">
        <v>20</v>
      </c>
      <c r="B22" t="s" s="7">
        <v>61</v>
      </c>
      <c r="C22" t="s" s="7">
        <v>63</v>
      </c>
      <c r="D22" t="s" s="7">
        <v>60</v>
      </c>
      <c r="E22" t="s" s="7">
        <v>50</v>
      </c>
      <c r="F22" s="11">
        <v>37.4</v>
      </c>
      <c r="G22" s="27">
        <v>0.6024064171122995</v>
      </c>
      <c r="H22" s="27">
        <v>0.03556149732620321</v>
      </c>
      <c r="I22" s="27">
        <v>0.03208556149732621</v>
      </c>
      <c r="J22" s="27">
        <v>0.0267379679144385</v>
      </c>
      <c r="K22" s="27">
        <v>0.05882352941176471</v>
      </c>
      <c r="L22" s="27">
        <v>0.04545454545454546</v>
      </c>
      <c r="M22" s="27">
        <v>0.08823529411764705</v>
      </c>
      <c r="N22" s="27">
        <v>0.1336898395721925</v>
      </c>
      <c r="O22" s="27">
        <v>0.07219251336898397</v>
      </c>
      <c r="P22" s="27">
        <v>0</v>
      </c>
      <c r="Q22" s="27">
        <v>0.03208556149732621</v>
      </c>
      <c r="R22" s="27">
        <v>0.0374331550802139</v>
      </c>
      <c r="S22" s="27">
        <v>0.008021390374331552</v>
      </c>
      <c r="T22" s="27">
        <v>0</v>
      </c>
      <c r="U22" s="27">
        <v>0.0374331550802139</v>
      </c>
      <c r="V22" s="27">
        <v>0.002673796791443851</v>
      </c>
      <c r="W22" s="27">
        <v>0.0267379679144385</v>
      </c>
      <c r="X22" s="27">
        <v>0.0267379679144385</v>
      </c>
      <c r="Y22" s="27">
        <v>0.106951871657754</v>
      </c>
      <c r="Z22" s="27">
        <v>0.106951871657754</v>
      </c>
      <c r="AA22" s="27">
        <v>0.053475935828877</v>
      </c>
      <c r="AB22" s="27">
        <v>0.053475935828877</v>
      </c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ht="15" customHeight="1">
      <c r="A23" s="11">
        <v>21</v>
      </c>
      <c r="B23" t="s" s="7">
        <v>72</v>
      </c>
      <c r="C23" t="s" s="7">
        <v>48</v>
      </c>
      <c r="D23" t="s" s="7">
        <v>49</v>
      </c>
      <c r="E23" s="6"/>
      <c r="F23" s="11">
        <v>79.90000000000001</v>
      </c>
      <c r="G23" s="27">
        <v>0.2784730913642052</v>
      </c>
      <c r="H23" s="27">
        <v>0.0146433041301627</v>
      </c>
      <c r="I23" s="27">
        <v>0.01126408010012516</v>
      </c>
      <c r="J23" s="27">
        <v>0.01001251564455569</v>
      </c>
      <c r="K23" s="27">
        <v>0.005006257822277847</v>
      </c>
      <c r="L23" s="27">
        <v>0.02127659574468085</v>
      </c>
      <c r="M23" s="27">
        <v>0.04130162703379223</v>
      </c>
      <c r="N23" s="27">
        <v>0</v>
      </c>
      <c r="O23" s="27">
        <v>0</v>
      </c>
      <c r="P23" s="27">
        <v>0.01376720901126408</v>
      </c>
      <c r="Q23" s="27">
        <v>0.01001251564455569</v>
      </c>
      <c r="R23" s="27">
        <v>0.01376720901126408</v>
      </c>
      <c r="S23" s="27">
        <v>0.0262828535669587</v>
      </c>
      <c r="T23" s="27">
        <v>0.02503128911138924</v>
      </c>
      <c r="U23" s="27">
        <v>0.02503128911138924</v>
      </c>
      <c r="V23" s="27">
        <v>0.01126408010012516</v>
      </c>
      <c r="W23" s="27">
        <v>0.05006257822277847</v>
      </c>
      <c r="X23" s="27">
        <v>0.02503128911138924</v>
      </c>
      <c r="Y23" s="27">
        <v>0.01251564455569462</v>
      </c>
      <c r="Z23" s="27">
        <v>0.01251564455569462</v>
      </c>
      <c r="AA23" s="27">
        <v>0.02503128911138924</v>
      </c>
      <c r="AB23" s="27">
        <v>0.03754693366708385</v>
      </c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ht="15" customHeight="1">
      <c r="A24" s="11">
        <v>22</v>
      </c>
      <c r="B24" t="s" s="7">
        <v>72</v>
      </c>
      <c r="C24" t="s" s="7">
        <v>83</v>
      </c>
      <c r="D24" t="s" s="7">
        <v>67</v>
      </c>
      <c r="E24" s="6"/>
      <c r="F24" s="11">
        <v>59.8</v>
      </c>
      <c r="G24" s="27">
        <v>0.4160535117056856</v>
      </c>
      <c r="H24" s="27">
        <v>0.03060200668896321</v>
      </c>
      <c r="I24" s="27">
        <v>0.02006688963210702</v>
      </c>
      <c r="J24" s="27">
        <v>0.01505016722408027</v>
      </c>
      <c r="K24" s="27">
        <v>0.02006688963210702</v>
      </c>
      <c r="L24" s="27">
        <v>0.02842809364548495</v>
      </c>
      <c r="M24" s="27">
        <v>0.05518394648829431</v>
      </c>
      <c r="N24" s="27">
        <v>0.04180602006688963</v>
      </c>
      <c r="O24" s="27">
        <v>0.01672240802675585</v>
      </c>
      <c r="P24" s="27">
        <v>0.01337792642140468</v>
      </c>
      <c r="Q24" s="27">
        <v>0</v>
      </c>
      <c r="R24" s="27">
        <v>0.01839464882943144</v>
      </c>
      <c r="S24" s="27">
        <v>0.02675585284280937</v>
      </c>
      <c r="T24" s="27">
        <v>0.02842809364548495</v>
      </c>
      <c r="U24" s="27">
        <v>0.04013377926421405</v>
      </c>
      <c r="V24" s="27">
        <v>0.01337792642140468</v>
      </c>
      <c r="W24" s="27">
        <v>0.06688963210702341</v>
      </c>
      <c r="X24" s="27">
        <v>0.01672240802675585</v>
      </c>
      <c r="Y24" s="27">
        <v>0.0334448160535117</v>
      </c>
      <c r="Z24" s="27">
        <v>0.0334448160535117</v>
      </c>
      <c r="AA24" s="27">
        <v>0.06688963210702341</v>
      </c>
      <c r="AB24" s="27">
        <v>0.06688963210702341</v>
      </c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ht="15" customHeight="1">
      <c r="A25" s="11">
        <v>23</v>
      </c>
      <c r="B25" t="s" s="7">
        <v>72</v>
      </c>
      <c r="C25" t="s" s="7">
        <v>84</v>
      </c>
      <c r="D25" t="s" s="7">
        <v>67</v>
      </c>
      <c r="E25" s="6"/>
      <c r="F25" s="11">
        <v>65.2</v>
      </c>
      <c r="G25" s="27">
        <v>0.4541411042944785</v>
      </c>
      <c r="H25" s="27">
        <v>0.03067484662576687</v>
      </c>
      <c r="I25" s="27">
        <v>0.01840490797546012</v>
      </c>
      <c r="J25" s="27">
        <v>0.01380368098159509</v>
      </c>
      <c r="K25" s="27">
        <v>0.01687116564417178</v>
      </c>
      <c r="L25" s="27">
        <v>0.02607361963190184</v>
      </c>
      <c r="M25" s="27">
        <v>0.05061349693251533</v>
      </c>
      <c r="N25" s="27">
        <v>0.03834355828220859</v>
      </c>
      <c r="O25" s="27">
        <v>0.03680981595092024</v>
      </c>
      <c r="P25" s="27">
        <v>0.0352760736196319</v>
      </c>
      <c r="Q25" s="27">
        <v>0.03067484662576687</v>
      </c>
      <c r="R25" s="27">
        <v>0.01993865030674847</v>
      </c>
      <c r="S25" s="27">
        <v>0.03374233128834356</v>
      </c>
      <c r="T25" s="27">
        <v>0.0352760736196319</v>
      </c>
      <c r="U25" s="27">
        <v>0.02607361963190184</v>
      </c>
      <c r="V25" s="27">
        <v>0.01226993865030675</v>
      </c>
      <c r="W25" s="27">
        <v>0.06134969325153374</v>
      </c>
      <c r="X25" s="27">
        <v>0.03067484662576687</v>
      </c>
      <c r="Y25" s="27">
        <v>0.03067484662576687</v>
      </c>
      <c r="Z25" s="27">
        <v>0.03067484662576687</v>
      </c>
      <c r="AA25" s="27">
        <v>0.06134969325153374</v>
      </c>
      <c r="AB25" s="27">
        <v>0.06134969325153374</v>
      </c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ht="15" customHeight="1">
      <c r="A26" s="11">
        <v>24</v>
      </c>
      <c r="B26" t="s" s="7">
        <v>72</v>
      </c>
      <c r="C26" t="s" s="7">
        <v>73</v>
      </c>
      <c r="D26" t="s" s="7">
        <v>67</v>
      </c>
      <c r="E26" t="s" s="7">
        <v>50</v>
      </c>
      <c r="F26" s="11">
        <v>39.2</v>
      </c>
      <c r="G26" s="27">
        <v>0.7135204081632652</v>
      </c>
      <c r="H26" s="27">
        <v>0.04260204081632653</v>
      </c>
      <c r="I26" s="27">
        <v>0.02806122448979592</v>
      </c>
      <c r="J26" s="27">
        <v>0.02040816326530612</v>
      </c>
      <c r="K26" s="27">
        <v>0.03316326530612245</v>
      </c>
      <c r="L26" s="27">
        <v>0.0433673469387755</v>
      </c>
      <c r="M26" s="27">
        <v>0.08418367346938774</v>
      </c>
      <c r="N26" s="27">
        <v>0.06377551020408163</v>
      </c>
      <c r="O26" s="27">
        <v>0.01275510204081633</v>
      </c>
      <c r="P26" s="27">
        <v>0</v>
      </c>
      <c r="Q26" s="27">
        <v>0</v>
      </c>
      <c r="R26" s="27">
        <v>0.04081632653061224</v>
      </c>
      <c r="S26" s="27">
        <v>0.1122448979591837</v>
      </c>
      <c r="T26" s="27">
        <v>0.04591836734693877</v>
      </c>
      <c r="U26" s="27">
        <v>0.06377551020408163</v>
      </c>
      <c r="V26" s="27">
        <v>0.02551020408163265</v>
      </c>
      <c r="W26" s="27">
        <v>0.1020408163265306</v>
      </c>
      <c r="X26" s="27">
        <v>0.07653061224489795</v>
      </c>
      <c r="Y26" s="27">
        <v>0.02551020408163265</v>
      </c>
      <c r="Z26" s="27">
        <v>0.02551020408163265</v>
      </c>
      <c r="AA26" s="27">
        <v>0.07653061224489795</v>
      </c>
      <c r="AB26" s="27">
        <v>0.1020408163265306</v>
      </c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ht="15" customHeight="1">
      <c r="A27" s="11">
        <v>25</v>
      </c>
      <c r="B27" t="s" s="7">
        <v>53</v>
      </c>
      <c r="C27" t="s" s="7">
        <v>48</v>
      </c>
      <c r="D27" t="s" s="7">
        <v>49</v>
      </c>
      <c r="E27" t="s" s="7">
        <v>50</v>
      </c>
      <c r="F27" s="11">
        <v>7.9</v>
      </c>
      <c r="G27" s="27">
        <v>1.867088607594937</v>
      </c>
      <c r="H27" s="27">
        <v>0.1050632911392405</v>
      </c>
      <c r="I27" s="27">
        <v>0.08860759493670885</v>
      </c>
      <c r="J27" s="27">
        <v>0.07594936708860758</v>
      </c>
      <c r="K27" s="27">
        <v>0.1265822784810126</v>
      </c>
      <c r="L27" s="27">
        <v>0.2151898734177215</v>
      </c>
      <c r="M27" s="27">
        <v>0.2151898734177215</v>
      </c>
      <c r="N27" s="27">
        <v>0.3164556962025316</v>
      </c>
      <c r="O27" s="27">
        <v>0.06329113924050632</v>
      </c>
      <c r="P27" s="27">
        <v>0</v>
      </c>
      <c r="Q27" s="27">
        <v>0.1265822784810126</v>
      </c>
      <c r="R27" s="27">
        <v>0</v>
      </c>
      <c r="S27" s="27">
        <v>0</v>
      </c>
      <c r="T27" s="27">
        <v>0.1012658227848101</v>
      </c>
      <c r="U27" s="27">
        <v>0.1772151898734177</v>
      </c>
      <c r="V27" s="27">
        <v>0.05063291139240506</v>
      </c>
      <c r="W27" s="27">
        <v>0.1265822784810126</v>
      </c>
      <c r="X27" s="27">
        <v>0.5063291139240506</v>
      </c>
      <c r="Y27" s="27">
        <v>0.2531645569620253</v>
      </c>
      <c r="Z27" s="27">
        <v>0.2531645569620253</v>
      </c>
      <c r="AA27" s="27">
        <v>0.1265822784810126</v>
      </c>
      <c r="AB27" s="27">
        <v>0.1265822784810126</v>
      </c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ht="15" customHeight="1">
      <c r="A28" s="11">
        <v>26</v>
      </c>
      <c r="B28" t="s" s="7">
        <v>53</v>
      </c>
      <c r="C28" t="s" s="7">
        <v>81</v>
      </c>
      <c r="D28" t="s" s="7">
        <v>60</v>
      </c>
      <c r="E28" s="6"/>
      <c r="F28" s="11">
        <v>53.3</v>
      </c>
      <c r="G28" s="27">
        <v>0.4020637898686679</v>
      </c>
      <c r="H28" s="27">
        <v>0.01876172607879925</v>
      </c>
      <c r="I28" s="27">
        <v>0.009380863039399626</v>
      </c>
      <c r="J28" s="27">
        <v>0.01125703564727955</v>
      </c>
      <c r="K28" s="27">
        <v>0.02063789868667918</v>
      </c>
      <c r="L28" s="27">
        <v>0.03189493433395873</v>
      </c>
      <c r="M28" s="27">
        <v>0.06191369606003752</v>
      </c>
      <c r="N28" s="27">
        <v>0.09380863039399626</v>
      </c>
      <c r="O28" s="27">
        <v>0.09380863039399626</v>
      </c>
      <c r="P28" s="27">
        <v>0</v>
      </c>
      <c r="Q28" s="27">
        <v>0.01876172607879925</v>
      </c>
      <c r="R28" s="27">
        <v>0</v>
      </c>
      <c r="S28" s="27">
        <v>0</v>
      </c>
      <c r="T28" s="27">
        <v>0.0150093808630394</v>
      </c>
      <c r="U28" s="27">
        <v>0.02626641651031895</v>
      </c>
      <c r="V28" s="27">
        <v>0.007504690431519701</v>
      </c>
      <c r="W28" s="27">
        <v>0.01876172607879925</v>
      </c>
      <c r="X28" s="27">
        <v>0.05628517823639775</v>
      </c>
      <c r="Y28" s="27">
        <v>0.05628517823639775</v>
      </c>
      <c r="Z28" s="27">
        <v>0.05628517823639775</v>
      </c>
      <c r="AA28" s="27">
        <v>0.01876172607879925</v>
      </c>
      <c r="AB28" s="27">
        <v>0.01876172607879925</v>
      </c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ht="15" customHeight="1">
      <c r="A29" s="11">
        <v>27</v>
      </c>
      <c r="B29" t="s" s="7">
        <v>54</v>
      </c>
      <c r="C29" t="s" s="7">
        <v>48</v>
      </c>
      <c r="D29" t="s" s="7">
        <v>49</v>
      </c>
      <c r="E29" t="s" s="7">
        <v>50</v>
      </c>
      <c r="F29" s="11">
        <v>19.8</v>
      </c>
      <c r="G29" s="27">
        <v>1.928282828282828</v>
      </c>
      <c r="H29" s="27">
        <v>0.02525252525252525</v>
      </c>
      <c r="I29" s="27">
        <v>0</v>
      </c>
      <c r="J29" s="27">
        <v>0</v>
      </c>
      <c r="K29" s="27">
        <v>0.005050505050505051</v>
      </c>
      <c r="L29" s="27">
        <v>0.08585858585858586</v>
      </c>
      <c r="M29" s="27">
        <v>0.1414141414141414</v>
      </c>
      <c r="N29" s="27">
        <v>0</v>
      </c>
      <c r="O29" s="27">
        <v>0.0505050505050505</v>
      </c>
      <c r="P29" s="27">
        <v>0</v>
      </c>
      <c r="Q29" s="27">
        <v>0</v>
      </c>
      <c r="R29" s="27">
        <v>0.09595959595959595</v>
      </c>
      <c r="S29" s="27">
        <v>0.2424242424242424</v>
      </c>
      <c r="T29" s="27">
        <v>0</v>
      </c>
      <c r="U29" s="27">
        <v>0.09595959595959595</v>
      </c>
      <c r="V29" s="27">
        <v>0.2525252525252525</v>
      </c>
      <c r="W29" s="27">
        <v>0.1515151515151515</v>
      </c>
      <c r="X29" s="27">
        <v>0.0505050505050505</v>
      </c>
      <c r="Y29" s="27">
        <v>0.0505050505050505</v>
      </c>
      <c r="Z29" s="27">
        <v>0.0505050505050505</v>
      </c>
      <c r="AA29" s="27">
        <v>0.0505050505050505</v>
      </c>
      <c r="AB29" s="27">
        <v>0.101010101010101</v>
      </c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ht="15" customHeight="1">
      <c r="A30" s="11">
        <v>28</v>
      </c>
      <c r="B30" t="s" s="7">
        <v>54</v>
      </c>
      <c r="C30" t="s" s="7">
        <v>64</v>
      </c>
      <c r="D30" t="s" s="7">
        <v>60</v>
      </c>
      <c r="E30" t="s" s="7">
        <v>50</v>
      </c>
      <c r="F30" s="11">
        <v>45.4</v>
      </c>
      <c r="G30" s="27">
        <v>0.8317180616740087</v>
      </c>
      <c r="H30" s="27">
        <v>0.01828193832599119</v>
      </c>
      <c r="I30" s="27">
        <v>0</v>
      </c>
      <c r="J30" s="27">
        <v>0</v>
      </c>
      <c r="K30" s="27">
        <v>0</v>
      </c>
      <c r="L30" s="27">
        <v>0.03744493392070485</v>
      </c>
      <c r="M30" s="27">
        <v>0.03744493392070485</v>
      </c>
      <c r="N30" s="27">
        <v>0</v>
      </c>
      <c r="O30" s="27">
        <v>0.02863436123348018</v>
      </c>
      <c r="P30" s="27">
        <v>0</v>
      </c>
      <c r="Q30" s="27">
        <v>0</v>
      </c>
      <c r="R30" s="27">
        <v>0.1101321585903084</v>
      </c>
      <c r="S30" s="27">
        <v>0.1101321585903084</v>
      </c>
      <c r="T30" s="27">
        <v>0.04845814977973569</v>
      </c>
      <c r="U30" s="27">
        <v>0.05066079295154185</v>
      </c>
      <c r="V30" s="27">
        <v>0.08590308370044053</v>
      </c>
      <c r="W30" s="27">
        <v>0.06607929515418502</v>
      </c>
      <c r="X30" s="27">
        <v>0.02202643171806168</v>
      </c>
      <c r="Y30" s="27">
        <v>0.04405286343612335</v>
      </c>
      <c r="Z30" s="27">
        <v>0.04405286343612335</v>
      </c>
      <c r="AA30" s="27">
        <v>0.02202643171806168</v>
      </c>
      <c r="AB30" s="27">
        <v>0.04405286343612335</v>
      </c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ht="15" customHeight="1">
      <c r="A31" s="11">
        <v>29</v>
      </c>
      <c r="B31" t="s" s="7">
        <v>74</v>
      </c>
      <c r="C31" t="s" s="7">
        <v>48</v>
      </c>
      <c r="D31" t="s" s="7">
        <v>49</v>
      </c>
      <c r="E31" s="6"/>
      <c r="F31" s="11">
        <v>48.5</v>
      </c>
      <c r="G31" s="27">
        <v>0.2544329896907216</v>
      </c>
      <c r="H31" s="27">
        <v>0.01030927835051546</v>
      </c>
      <c r="I31" s="27">
        <v>0.01443298969072165</v>
      </c>
      <c r="J31" s="27">
        <v>0.01237113402061856</v>
      </c>
      <c r="K31" s="27">
        <v>0.008247422680412371</v>
      </c>
      <c r="L31" s="27">
        <v>0.03505154639175258</v>
      </c>
      <c r="M31" s="27">
        <v>0.03505154639175258</v>
      </c>
      <c r="N31" s="27">
        <v>0.05154639175257732</v>
      </c>
      <c r="O31" s="27">
        <v>0.01237113402061856</v>
      </c>
      <c r="P31" s="27">
        <v>0</v>
      </c>
      <c r="Q31" s="27">
        <v>0.008247422680412371</v>
      </c>
      <c r="R31" s="27">
        <v>0.002061855670103093</v>
      </c>
      <c r="S31" s="27">
        <v>0.002061855670103093</v>
      </c>
      <c r="T31" s="27">
        <v>0.008247422680412371</v>
      </c>
      <c r="U31" s="27">
        <v>0.004123711340206186</v>
      </c>
      <c r="V31" s="27">
        <v>0.008247422680412371</v>
      </c>
      <c r="W31" s="27">
        <v>0.02061855670103093</v>
      </c>
      <c r="X31" s="27">
        <v>0.08247422680412371</v>
      </c>
      <c r="Y31" s="27">
        <v>0.02061855670103093</v>
      </c>
      <c r="Z31" s="27">
        <v>0.02061855670103093</v>
      </c>
      <c r="AA31" s="27">
        <v>0.02061855670103093</v>
      </c>
      <c r="AB31" s="27">
        <v>0.02061855670103093</v>
      </c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ht="15" customHeight="1">
      <c r="A32" s="11">
        <v>30</v>
      </c>
      <c r="B32" t="s" s="7">
        <v>74</v>
      </c>
      <c r="C32" t="s" s="7">
        <v>82</v>
      </c>
      <c r="D32" t="s" s="7">
        <v>60</v>
      </c>
      <c r="E32" s="6"/>
      <c r="F32" s="11">
        <v>38.1</v>
      </c>
      <c r="G32" s="27">
        <v>0.4958005249343832</v>
      </c>
      <c r="H32" s="27">
        <v>0.01312335958005249</v>
      </c>
      <c r="I32" s="27">
        <v>0.01837270341207349</v>
      </c>
      <c r="J32" s="27">
        <v>0.01574803149606299</v>
      </c>
      <c r="K32" s="27">
        <v>0.01837270341207349</v>
      </c>
      <c r="L32" s="27">
        <v>0.04461942257217848</v>
      </c>
      <c r="M32" s="27">
        <v>0.1312335958005249</v>
      </c>
      <c r="N32" s="27">
        <v>0.1312335958005249</v>
      </c>
      <c r="O32" s="27">
        <v>0.01837270341207349</v>
      </c>
      <c r="P32" s="27">
        <v>0.02362204724409449</v>
      </c>
      <c r="Q32" s="27">
        <v>0.007874015748031496</v>
      </c>
      <c r="R32" s="27">
        <v>0</v>
      </c>
      <c r="S32" s="27">
        <v>0.007874015748031496</v>
      </c>
      <c r="T32" s="27">
        <v>0.01837270341207349</v>
      </c>
      <c r="U32" s="27">
        <v>0.005249343832020997</v>
      </c>
      <c r="V32" s="27">
        <v>0.01312335958005249</v>
      </c>
      <c r="W32" s="27">
        <v>0.02624671916010499</v>
      </c>
      <c r="X32" s="27">
        <v>0.1049868766404199</v>
      </c>
      <c r="Y32" s="27">
        <v>0.02624671916010499</v>
      </c>
      <c r="Z32" s="27">
        <v>0.02624671916010499</v>
      </c>
      <c r="AA32" s="27">
        <v>0.02624671916010499</v>
      </c>
      <c r="AB32" s="27">
        <v>0.02624671916010499</v>
      </c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ht="15" customHeight="1">
      <c r="A33" s="11">
        <v>31</v>
      </c>
      <c r="B33" t="s" s="7">
        <v>55</v>
      </c>
      <c r="C33" t="s" s="7">
        <v>48</v>
      </c>
      <c r="D33" t="s" s="7">
        <v>49</v>
      </c>
      <c r="E33" s="6"/>
      <c r="F33" s="11">
        <v>46.6</v>
      </c>
      <c r="G33" s="27">
        <v>0.3214592274678111</v>
      </c>
      <c r="H33" s="27">
        <v>0.003648068669527897</v>
      </c>
      <c r="I33" s="27">
        <v>0.02145922746781116</v>
      </c>
      <c r="J33" s="27">
        <v>0.01716738197424893</v>
      </c>
      <c r="K33" s="27">
        <v>0.006437768240343348</v>
      </c>
      <c r="L33" s="27">
        <v>0.03648068669527896</v>
      </c>
      <c r="M33" s="27">
        <v>0.07081545064377681</v>
      </c>
      <c r="N33" s="27">
        <v>0</v>
      </c>
      <c r="O33" s="27">
        <v>0.01502145922746781</v>
      </c>
      <c r="P33" s="27">
        <v>0.004291845493562232</v>
      </c>
      <c r="Q33" s="27">
        <v>0.008583690987124463</v>
      </c>
      <c r="R33" s="27">
        <v>0.004291845493562232</v>
      </c>
      <c r="S33" s="27">
        <v>0.01072961373390558</v>
      </c>
      <c r="T33" s="27">
        <v>0.01931330472103004</v>
      </c>
      <c r="U33" s="27">
        <v>0.01072961373390558</v>
      </c>
      <c r="V33" s="27">
        <v>0.0128755364806867</v>
      </c>
      <c r="W33" s="27">
        <v>0.02145922746781116</v>
      </c>
      <c r="X33" s="27">
        <v>0.02145922746781116</v>
      </c>
      <c r="Y33" s="27">
        <v>0.02145922746781116</v>
      </c>
      <c r="Z33" s="27">
        <v>0.02145922746781116</v>
      </c>
      <c r="AA33" s="27">
        <v>0.02145922746781116</v>
      </c>
      <c r="AB33" s="27">
        <v>0.04291845493562232</v>
      </c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ht="15" customHeight="1">
      <c r="A34" s="11">
        <v>32</v>
      </c>
      <c r="B34" t="s" s="7">
        <v>55</v>
      </c>
      <c r="C34" t="s" s="7">
        <v>56</v>
      </c>
      <c r="D34" t="s" s="7">
        <v>49</v>
      </c>
      <c r="E34" t="s" s="7">
        <v>50</v>
      </c>
      <c r="F34" s="11">
        <v>16.3</v>
      </c>
      <c r="G34" s="27">
        <v>0.9257668711656442</v>
      </c>
      <c r="H34" s="27">
        <v>0.06134969325153374</v>
      </c>
      <c r="I34" s="27">
        <v>0.06748466257668712</v>
      </c>
      <c r="J34" s="27">
        <v>0.049079754601227</v>
      </c>
      <c r="K34" s="27">
        <v>0.0245398773006135</v>
      </c>
      <c r="L34" s="27">
        <v>0.1042944785276074</v>
      </c>
      <c r="M34" s="27">
        <v>0.2024539877300613</v>
      </c>
      <c r="N34" s="27">
        <v>0</v>
      </c>
      <c r="O34" s="27">
        <v>0.049079754601227</v>
      </c>
      <c r="P34" s="27">
        <v>0</v>
      </c>
      <c r="Q34" s="27">
        <v>0.07361963190184048</v>
      </c>
      <c r="R34" s="27">
        <v>0.01226993865030675</v>
      </c>
      <c r="S34" s="27">
        <v>0.006134969325153374</v>
      </c>
      <c r="T34" s="27">
        <v>0.049079754601227</v>
      </c>
      <c r="U34" s="27">
        <v>0.049079754601227</v>
      </c>
      <c r="V34" s="27">
        <v>0.0245398773006135</v>
      </c>
      <c r="W34" s="27">
        <v>0.06134969325153374</v>
      </c>
      <c r="X34" s="27">
        <v>0.1840490797546012</v>
      </c>
      <c r="Y34" s="27">
        <v>0.1840490797546012</v>
      </c>
      <c r="Z34" s="27">
        <v>0.1840490797546012</v>
      </c>
      <c r="AA34" s="27">
        <v>0.06134969325153374</v>
      </c>
      <c r="AB34" s="27">
        <v>0.06134969325153374</v>
      </c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ht="15" customHeight="1">
      <c r="A35" s="11">
        <v>33</v>
      </c>
      <c r="B35" t="s" s="7">
        <v>55</v>
      </c>
      <c r="C35" t="s" s="7">
        <v>57</v>
      </c>
      <c r="D35" t="s" s="7">
        <v>49</v>
      </c>
      <c r="E35" t="s" s="7">
        <v>50</v>
      </c>
      <c r="F35" s="11">
        <v>24.1</v>
      </c>
      <c r="G35" s="27">
        <v>0.7834024896265559</v>
      </c>
      <c r="H35" s="27">
        <v>0.04149377593360996</v>
      </c>
      <c r="I35" s="27">
        <v>0.04564315352697096</v>
      </c>
      <c r="J35" s="27">
        <v>0.03319502074688797</v>
      </c>
      <c r="K35" s="27">
        <v>0.01659751037344398</v>
      </c>
      <c r="L35" s="27">
        <v>0.07053941908713693</v>
      </c>
      <c r="M35" s="27">
        <v>0.2074688796680498</v>
      </c>
      <c r="N35" s="27">
        <v>0</v>
      </c>
      <c r="O35" s="27">
        <v>0.04564315352697096</v>
      </c>
      <c r="P35" s="27">
        <v>0</v>
      </c>
      <c r="Q35" s="27">
        <v>0.03319502074688797</v>
      </c>
      <c r="R35" s="27">
        <v>0.01659751037344398</v>
      </c>
      <c r="S35" s="27">
        <v>0.04149377593360996</v>
      </c>
      <c r="T35" s="27">
        <v>0.02489626556016597</v>
      </c>
      <c r="U35" s="27">
        <v>0.03319502074688797</v>
      </c>
      <c r="V35" s="27">
        <v>0.02904564315352697</v>
      </c>
      <c r="W35" s="27">
        <v>0.08298755186721991</v>
      </c>
      <c r="X35" s="27">
        <v>0.1244813278008299</v>
      </c>
      <c r="Y35" s="27">
        <v>0.08298755186721991</v>
      </c>
      <c r="Z35" s="27">
        <v>0.08298755186721991</v>
      </c>
      <c r="AA35" s="27">
        <v>0.04149377593360996</v>
      </c>
      <c r="AB35" s="27">
        <v>0.08298755186721991</v>
      </c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ht="15" customHeight="1">
      <c r="A36" s="11">
        <v>34</v>
      </c>
      <c r="B36" t="s" s="7">
        <v>55</v>
      </c>
      <c r="C36" t="s" s="7">
        <v>58</v>
      </c>
      <c r="D36" t="s" s="7">
        <v>49</v>
      </c>
      <c r="E36" t="s" s="7">
        <v>50</v>
      </c>
      <c r="F36" s="11">
        <v>21.4</v>
      </c>
      <c r="G36" s="27">
        <v>0.6439252336448599</v>
      </c>
      <c r="H36" s="27">
        <v>0.03878504672897196</v>
      </c>
      <c r="I36" s="27">
        <v>0.05140186915887851</v>
      </c>
      <c r="J36" s="27">
        <v>0.03738317757009346</v>
      </c>
      <c r="K36" s="27">
        <v>0.02336448598130841</v>
      </c>
      <c r="L36" s="27">
        <v>0</v>
      </c>
      <c r="M36" s="27">
        <v>0.02803738317757009</v>
      </c>
      <c r="N36" s="27">
        <v>0.1168224299065421</v>
      </c>
      <c r="O36" s="27">
        <v>0.04205607476635514</v>
      </c>
      <c r="P36" s="27">
        <v>0</v>
      </c>
      <c r="Q36" s="27">
        <v>0.03271028037383177</v>
      </c>
      <c r="R36" s="27">
        <v>0.009345794392523366</v>
      </c>
      <c r="S36" s="27">
        <v>0.01869158878504673</v>
      </c>
      <c r="T36" s="27">
        <v>0.05607476635514019</v>
      </c>
      <c r="U36" s="27">
        <v>0.009345794392523366</v>
      </c>
      <c r="V36" s="27">
        <v>0.02336448598130841</v>
      </c>
      <c r="W36" s="27">
        <v>0.09345794392523366</v>
      </c>
      <c r="X36" s="27">
        <v>0.1869158878504673</v>
      </c>
      <c r="Y36" s="27">
        <v>0.04672897196261683</v>
      </c>
      <c r="Z36" s="27">
        <v>0.04672897196261683</v>
      </c>
      <c r="AA36" s="27">
        <v>0.04672897196261683</v>
      </c>
      <c r="AB36" s="27">
        <v>0.09345794392523366</v>
      </c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ht="15" customHeight="1">
      <c r="A37" s="6"/>
      <c r="B37" s="6"/>
      <c r="C37" s="6"/>
      <c r="D37" s="6"/>
      <c r="E37" s="6"/>
      <c r="F37" s="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ht="15" customHeight="1">
      <c r="A38" s="6"/>
      <c r="B38" s="6"/>
      <c r="C38" s="6"/>
      <c r="D38" t="s" s="7">
        <v>49</v>
      </c>
      <c r="E38" s="6"/>
      <c r="F38" s="11">
        <v>452.3000000000001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ht="15" customHeight="1">
      <c r="A39" s="6"/>
      <c r="B39" s="6"/>
      <c r="C39" s="6"/>
      <c r="D39" t="s" s="7">
        <v>67</v>
      </c>
      <c r="E39" s="6"/>
      <c r="F39" s="11">
        <v>252.1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ht="15" customHeight="1">
      <c r="A40" s="6"/>
      <c r="B40" s="6"/>
      <c r="C40" s="6"/>
      <c r="D40" t="s" s="7">
        <v>60</v>
      </c>
      <c r="E40" s="6"/>
      <c r="F40" s="11">
        <v>657.9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ht="15" customHeight="1">
      <c r="A41" s="6"/>
      <c r="B41" s="6"/>
      <c r="C41" s="6"/>
      <c r="D41" s="6"/>
      <c r="E41" s="6"/>
      <c r="F41" s="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ht="15" customHeight="1">
      <c r="A42" s="6"/>
      <c r="B42" s="6"/>
      <c r="C42" s="6"/>
      <c r="D42" s="6"/>
      <c r="E42" t="s" s="7">
        <v>50</v>
      </c>
      <c r="F42" s="13">
        <v>455.3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ht="15" customHeight="1">
      <c r="A43" s="6"/>
      <c r="B43" s="6"/>
      <c r="C43" s="6"/>
      <c r="D43" s="6"/>
      <c r="E43" t="s" s="7">
        <v>85</v>
      </c>
      <c r="F43" s="13">
        <v>907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ht="1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ht="15" customHeight="1">
      <c r="A45" t="s" s="15">
        <v>86</v>
      </c>
      <c r="B45" s="16"/>
      <c r="C45" s="16"/>
      <c r="D45" t="s" s="17">
        <v>87</v>
      </c>
      <c r="E45" t="s" s="17">
        <v>88</v>
      </c>
      <c r="F45" s="16"/>
      <c r="G45" s="28">
        <v>1.00052265528638</v>
      </c>
      <c r="H45" s="28">
        <v>0.04301441151426428</v>
      </c>
      <c r="I45" s="28">
        <v>0.06371878212196885</v>
      </c>
      <c r="J45" s="28">
        <v>0.0580708960735578</v>
      </c>
      <c r="K45" s="28">
        <v>0.03430789691286025</v>
      </c>
      <c r="L45" s="28">
        <v>0.07376966119602614</v>
      </c>
      <c r="M45" s="28">
        <v>0.09843498699553654</v>
      </c>
      <c r="N45" s="28">
        <v>0.04017305135094229</v>
      </c>
      <c r="O45" s="28">
        <v>0.06292561569705891</v>
      </c>
      <c r="P45" s="28">
        <v>0.02215925123198721</v>
      </c>
      <c r="Q45" s="28">
        <v>0.04786208093830898</v>
      </c>
      <c r="R45" s="28">
        <v>0.03113635772803326</v>
      </c>
      <c r="S45" s="28">
        <v>0.03605715961404059</v>
      </c>
      <c r="T45" s="28">
        <v>0.03060838354241103</v>
      </c>
      <c r="U45" s="28">
        <v>0.04432062876036618</v>
      </c>
      <c r="V45" s="28">
        <v>0.04532561490605005</v>
      </c>
      <c r="W45" s="28">
        <v>0.08672227880853638</v>
      </c>
      <c r="X45" s="28">
        <v>0.128178227569522</v>
      </c>
      <c r="Y45" s="28">
        <v>0.07792331522017605</v>
      </c>
      <c r="Z45" s="28">
        <v>0.07792331522017605</v>
      </c>
      <c r="AA45" s="28">
        <v>0.05984690272873332</v>
      </c>
      <c r="AB45" s="28">
        <v>0.08163884005340036</v>
      </c>
      <c r="AC45" s="19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ht="15" customHeight="1">
      <c r="A46" s="20"/>
      <c r="B46" s="16"/>
      <c r="C46" s="16"/>
      <c r="D46" s="16"/>
      <c r="E46" t="s" s="17">
        <v>89</v>
      </c>
      <c r="F46" s="16"/>
      <c r="G46" s="28">
        <v>0.8325839408590322</v>
      </c>
      <c r="H46" s="28">
        <v>0.03725450729124093</v>
      </c>
      <c r="I46" s="28">
        <v>0.04062230170763156</v>
      </c>
      <c r="J46" s="28">
        <v>0.03651307398617966</v>
      </c>
      <c r="K46" s="28">
        <v>0.06039609738398889</v>
      </c>
      <c r="L46" s="28">
        <v>0.06950558858416356</v>
      </c>
      <c r="M46" s="28">
        <v>0.08763931526027753</v>
      </c>
      <c r="N46" s="28">
        <v>0.05605396734615774</v>
      </c>
      <c r="O46" s="28">
        <v>0.07348113544062847</v>
      </c>
      <c r="P46" s="28">
        <v>0.005513764292475782</v>
      </c>
      <c r="Q46" s="28">
        <v>0.02093752903582657</v>
      </c>
      <c r="R46" s="28">
        <v>0.0453140424348958</v>
      </c>
      <c r="S46" s="28">
        <v>0.03840068441798248</v>
      </c>
      <c r="T46" s="28">
        <v>0.04496286732627798</v>
      </c>
      <c r="U46" s="28">
        <v>0.05620606937450793</v>
      </c>
      <c r="V46" s="28">
        <v>0.02798114452128483</v>
      </c>
      <c r="W46" s="28">
        <v>0.06894946316417201</v>
      </c>
      <c r="X46" s="28">
        <v>0.04861942186419448</v>
      </c>
      <c r="Y46" s="28">
        <v>0.05922347102128602</v>
      </c>
      <c r="Z46" s="28">
        <v>0.05922347102128602</v>
      </c>
      <c r="AA46" s="28">
        <v>0.07510558799109195</v>
      </c>
      <c r="AB46" s="28">
        <v>0.07496554359988379</v>
      </c>
      <c r="AC46" s="19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ht="15" customHeight="1">
      <c r="A47" s="20"/>
      <c r="B47" s="16"/>
      <c r="C47" s="16"/>
      <c r="D47" t="s" s="17">
        <v>90</v>
      </c>
      <c r="E47" t="s" s="17">
        <v>88</v>
      </c>
      <c r="F47" s="16"/>
      <c r="G47" s="28">
        <v>0.7834024896265559</v>
      </c>
      <c r="H47" s="28">
        <v>0.03878504672897196</v>
      </c>
      <c r="I47" s="28">
        <v>0.04564315352697096</v>
      </c>
      <c r="J47" s="28">
        <v>0.03319502074688797</v>
      </c>
      <c r="K47" s="28">
        <v>0.01933701657458563</v>
      </c>
      <c r="L47" s="28">
        <v>0.07053941908713693</v>
      </c>
      <c r="M47" s="28">
        <v>0.07081545064377681</v>
      </c>
      <c r="N47" s="28">
        <v>0</v>
      </c>
      <c r="O47" s="28">
        <v>0.049079754601227</v>
      </c>
      <c r="P47" s="28">
        <v>0</v>
      </c>
      <c r="Q47" s="28">
        <v>0.02762430939226519</v>
      </c>
      <c r="R47" s="28">
        <v>0.01226993865030675</v>
      </c>
      <c r="S47" s="28">
        <v>0.015527950310559</v>
      </c>
      <c r="T47" s="28">
        <v>0.02503128911138924</v>
      </c>
      <c r="U47" s="28">
        <v>0.03141361256544502</v>
      </c>
      <c r="V47" s="28">
        <v>0.02336448598130841</v>
      </c>
      <c r="W47" s="28">
        <v>0.07853403141361257</v>
      </c>
      <c r="X47" s="28">
        <v>0.08247422680412371</v>
      </c>
      <c r="Y47" s="28">
        <v>0.0505050505050505</v>
      </c>
      <c r="Z47" s="28">
        <v>0.0505050505050505</v>
      </c>
      <c r="AA47" s="28">
        <v>0.04672897196261683</v>
      </c>
      <c r="AB47" s="28">
        <v>0.08298755186721991</v>
      </c>
      <c r="AC47" s="19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ht="15" customHeight="1">
      <c r="A48" s="20"/>
      <c r="B48" s="16"/>
      <c r="C48" s="16"/>
      <c r="D48" s="16"/>
      <c r="E48" t="s" s="17">
        <v>89</v>
      </c>
      <c r="F48" s="16"/>
      <c r="G48" s="28">
        <v>0.577751756440281</v>
      </c>
      <c r="H48" s="28">
        <v>0.02740046838407494</v>
      </c>
      <c r="I48" s="28">
        <v>0.0267379679144385</v>
      </c>
      <c r="J48" s="28">
        <v>0.02040816326530612</v>
      </c>
      <c r="K48" s="28">
        <v>0.03663003663003663</v>
      </c>
      <c r="L48" s="28">
        <v>0.04545454545454546</v>
      </c>
      <c r="M48" s="28">
        <v>0.08375634517766498</v>
      </c>
      <c r="N48" s="28">
        <v>0.04699248120300752</v>
      </c>
      <c r="O48" s="28">
        <v>0.06290672451193058</v>
      </c>
      <c r="P48" s="28">
        <v>0</v>
      </c>
      <c r="Q48" s="28">
        <v>0.01735357917570499</v>
      </c>
      <c r="R48" s="28">
        <v>0.01993865030674847</v>
      </c>
      <c r="S48" s="28">
        <v>0.0213903743315508</v>
      </c>
      <c r="T48" s="28">
        <v>0.02842809364548495</v>
      </c>
      <c r="U48" s="28">
        <v>0.04013377926421405</v>
      </c>
      <c r="V48" s="28">
        <v>0.01420454545454545</v>
      </c>
      <c r="W48" s="28">
        <v>0.05997001499250375</v>
      </c>
      <c r="X48" s="28">
        <v>0.02785515320334262</v>
      </c>
      <c r="Y48" s="28">
        <v>0.0408997955010225</v>
      </c>
      <c r="Z48" s="28">
        <v>0.0408997955010225</v>
      </c>
      <c r="AA48" s="28">
        <v>0.05076142131979695</v>
      </c>
      <c r="AB48" s="28">
        <v>0.04497751124437781</v>
      </c>
      <c r="AC48" s="19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ht="15" customHeight="1">
      <c r="A49" s="20"/>
      <c r="B49" s="16"/>
      <c r="C49" s="16"/>
      <c r="D49" t="s" s="17">
        <v>100</v>
      </c>
      <c r="E49" t="s" s="17">
        <v>88</v>
      </c>
      <c r="F49" s="29">
        <v>452.3000000000001</v>
      </c>
      <c r="G49" s="28">
        <v>0.725934114525757</v>
      </c>
      <c r="H49" s="28">
        <v>0.0305991598496573</v>
      </c>
      <c r="I49" s="28">
        <v>0.04642936104355516</v>
      </c>
      <c r="J49" s="28">
        <v>0.04267079372098165</v>
      </c>
      <c r="K49" s="28">
        <v>0.02343577271722308</v>
      </c>
      <c r="L49" s="28">
        <v>0.05460977227503867</v>
      </c>
      <c r="M49" s="28">
        <v>0.07848772938315278</v>
      </c>
      <c r="N49" s="28">
        <v>0.02210921954455007</v>
      </c>
      <c r="O49" s="28">
        <v>0.04687154543444616</v>
      </c>
      <c r="P49" s="28">
        <v>0.01967720539464956</v>
      </c>
      <c r="Q49" s="28">
        <v>0.03250055273048861</v>
      </c>
      <c r="R49" s="28">
        <v>0.02520451028078708</v>
      </c>
      <c r="S49" s="28">
        <v>0.0285208932124696</v>
      </c>
      <c r="T49" s="28">
        <v>0.02432014149900508</v>
      </c>
      <c r="U49" s="28">
        <v>0.02741543223524209</v>
      </c>
      <c r="V49" s="28">
        <v>0.03161618394870661</v>
      </c>
      <c r="W49" s="28">
        <v>0.06853858058810523</v>
      </c>
      <c r="X49" s="28">
        <v>0.07959319036038026</v>
      </c>
      <c r="Y49" s="28">
        <v>0.05085120495246517</v>
      </c>
      <c r="Z49" s="28">
        <v>0.05085120495246517</v>
      </c>
      <c r="AA49" s="28">
        <v>0.04421843908910015</v>
      </c>
      <c r="AB49" s="28">
        <v>0.06190581472474021</v>
      </c>
      <c r="AC49" s="19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ht="15" customHeight="1">
      <c r="A50" s="20"/>
      <c r="B50" s="16"/>
      <c r="C50" s="16"/>
      <c r="D50" s="16"/>
      <c r="E50" t="s" s="17">
        <v>89</v>
      </c>
      <c r="F50" s="30">
        <v>910</v>
      </c>
      <c r="G50" s="28">
        <v>0.6514505494505494</v>
      </c>
      <c r="H50" s="28">
        <v>0.02948351648351648</v>
      </c>
      <c r="I50" s="28">
        <v>0.02945054945054945</v>
      </c>
      <c r="J50" s="28">
        <v>0.02571428571428571</v>
      </c>
      <c r="K50" s="28">
        <v>0.04131868131868131</v>
      </c>
      <c r="L50" s="28">
        <v>0.05516483516483517</v>
      </c>
      <c r="M50" s="28">
        <v>0.07483516483516484</v>
      </c>
      <c r="N50" s="28">
        <v>0.05681318681318682</v>
      </c>
      <c r="O50" s="28">
        <v>0.06065934065934064</v>
      </c>
      <c r="P50" s="28">
        <v>0.007252747252747252</v>
      </c>
      <c r="Q50" s="28">
        <v>0.01923076923076923</v>
      </c>
      <c r="R50" s="28">
        <v>0.03021978021978022</v>
      </c>
      <c r="S50" s="28">
        <v>0.03164835164835166</v>
      </c>
      <c r="T50" s="28">
        <v>0.03802197802197802</v>
      </c>
      <c r="U50" s="28">
        <v>0.04351648351648351</v>
      </c>
      <c r="V50" s="28">
        <v>0.02087912087912088</v>
      </c>
      <c r="W50" s="28">
        <v>0.05714285714285714</v>
      </c>
      <c r="X50" s="28">
        <v>0.04065934065934066</v>
      </c>
      <c r="Y50" s="28">
        <v>0.04945054945054945</v>
      </c>
      <c r="Z50" s="28">
        <v>0.04945054945054945</v>
      </c>
      <c r="AA50" s="28">
        <v>0.05934065934065934</v>
      </c>
      <c r="AB50" s="28">
        <v>0.05934065934065934</v>
      </c>
      <c r="AC50" s="19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ht="15" customHeight="1">
      <c r="A51" s="21"/>
      <c r="B51" s="21"/>
      <c r="C51" s="21"/>
      <c r="D51" s="21"/>
      <c r="E51" s="21"/>
      <c r="F51" s="21"/>
      <c r="G51" t="s" s="22">
        <v>93</v>
      </c>
      <c r="H51" t="s" s="22">
        <v>93</v>
      </c>
      <c r="I51" t="s" s="22">
        <v>93</v>
      </c>
      <c r="J51" t="s" s="22">
        <v>93</v>
      </c>
      <c r="K51" t="s" s="22">
        <v>91</v>
      </c>
      <c r="L51" t="s" s="22">
        <v>92</v>
      </c>
      <c r="M51" t="s" s="22">
        <v>92</v>
      </c>
      <c r="N51" t="s" s="22">
        <v>91</v>
      </c>
      <c r="O51" t="s" s="22">
        <v>91</v>
      </c>
      <c r="P51" t="s" s="22">
        <v>93</v>
      </c>
      <c r="Q51" t="s" s="22">
        <v>93</v>
      </c>
      <c r="R51" t="s" s="22">
        <v>91</v>
      </c>
      <c r="S51" t="s" s="22">
        <v>91</v>
      </c>
      <c r="T51" t="s" s="22">
        <v>91</v>
      </c>
      <c r="U51" t="s" s="22">
        <v>91</v>
      </c>
      <c r="V51" t="s" s="22">
        <v>93</v>
      </c>
      <c r="W51" t="s" s="22">
        <v>93</v>
      </c>
      <c r="X51" t="s" s="22">
        <v>93</v>
      </c>
      <c r="Y51" t="s" s="22">
        <v>93</v>
      </c>
      <c r="Z51" t="s" s="22">
        <v>93</v>
      </c>
      <c r="AA51" t="s" s="22">
        <v>91</v>
      </c>
      <c r="AB51" t="s" s="22">
        <v>93</v>
      </c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ht="1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ht="15" customHeight="1">
      <c r="A53" t="s" s="15">
        <v>94</v>
      </c>
      <c r="B53" s="16"/>
      <c r="C53" s="16"/>
      <c r="D53" t="s" s="17">
        <v>87</v>
      </c>
      <c r="E53" t="s" s="17">
        <v>88</v>
      </c>
      <c r="F53" s="16"/>
      <c r="G53" s="28">
        <v>1.334607169251557</v>
      </c>
      <c r="H53" s="28">
        <v>0.06208166270219984</v>
      </c>
      <c r="I53" s="28">
        <v>0.0790210439591614</v>
      </c>
      <c r="J53" s="28">
        <v>0.07339856365792639</v>
      </c>
      <c r="K53" s="28">
        <v>0.07595473148951977</v>
      </c>
      <c r="L53" s="28">
        <v>0.09522500178934616</v>
      </c>
      <c r="M53" s="28">
        <v>0.1208170179257815</v>
      </c>
      <c r="N53" s="28">
        <v>0.05061626248219303</v>
      </c>
      <c r="O53" s="28">
        <v>0.09395950895306238</v>
      </c>
      <c r="P53" s="28">
        <v>0.01464385928891626</v>
      </c>
      <c r="Q53" s="28">
        <v>0.04514764566376889</v>
      </c>
      <c r="R53" s="28">
        <v>0.06770887292990796</v>
      </c>
      <c r="S53" s="28">
        <v>0.05371170961483877</v>
      </c>
      <c r="T53" s="28">
        <v>0.05074459571654819</v>
      </c>
      <c r="U53" s="28">
        <v>0.0739341467165297</v>
      </c>
      <c r="V53" s="28">
        <v>0.05688712284467732</v>
      </c>
      <c r="W53" s="28">
        <v>0.1051244384706101</v>
      </c>
      <c r="X53" s="28">
        <v>0.1219624662668473</v>
      </c>
      <c r="Y53" s="28">
        <v>0.09972564440783215</v>
      </c>
      <c r="Z53" s="28">
        <v>0.09972564440783215</v>
      </c>
      <c r="AA53" s="28">
        <v>0.1035389245421947</v>
      </c>
      <c r="AB53" s="28">
        <v>0.1198566447294656</v>
      </c>
      <c r="AC53" s="19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ht="15" customHeight="1">
      <c r="A54" s="20"/>
      <c r="B54" s="16"/>
      <c r="C54" s="16"/>
      <c r="D54" s="16"/>
      <c r="E54" t="s" s="17">
        <v>89</v>
      </c>
      <c r="F54" s="16"/>
      <c r="G54" s="28">
        <v>0.4589844352638913</v>
      </c>
      <c r="H54" s="28">
        <v>0.01683198452141753</v>
      </c>
      <c r="I54" s="28">
        <v>0.01988557389059495</v>
      </c>
      <c r="J54" s="28">
        <v>0.01611297767536913</v>
      </c>
      <c r="K54" s="28">
        <v>0.02488766291818319</v>
      </c>
      <c r="L54" s="28">
        <v>0.04704693678805233</v>
      </c>
      <c r="M54" s="28">
        <v>0.06271712627467751</v>
      </c>
      <c r="N54" s="28">
        <v>0.04934744233142829</v>
      </c>
      <c r="O54" s="28">
        <v>0.04493089388899431</v>
      </c>
      <c r="P54" s="28">
        <v>0.009112571073308748</v>
      </c>
      <c r="Q54" s="28">
        <v>0.01731677562742963</v>
      </c>
      <c r="R54" s="28">
        <v>0.01207745304640053</v>
      </c>
      <c r="S54" s="28">
        <v>0.02129755201811181</v>
      </c>
      <c r="T54" s="28">
        <v>0.02820418074834479</v>
      </c>
      <c r="U54" s="28">
        <v>0.0293891256804954</v>
      </c>
      <c r="V54" s="28">
        <v>0.01233858472741869</v>
      </c>
      <c r="W54" s="28">
        <v>0.04636546452695373</v>
      </c>
      <c r="X54" s="28">
        <v>0.03611546417738037</v>
      </c>
      <c r="Y54" s="28">
        <v>0.03302117849271462</v>
      </c>
      <c r="Z54" s="28">
        <v>0.03302117849271462</v>
      </c>
      <c r="AA54" s="28">
        <v>0.03500384506289145</v>
      </c>
      <c r="AB54" s="28">
        <v>0.03517755152299111</v>
      </c>
      <c r="AC54" s="19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ht="15" customHeight="1">
      <c r="A55" s="20"/>
      <c r="B55" s="16"/>
      <c r="C55" s="16"/>
      <c r="D55" t="s" s="17">
        <v>90</v>
      </c>
      <c r="E55" t="s" s="17">
        <v>88</v>
      </c>
      <c r="F55" s="16"/>
      <c r="G55" s="28">
        <v>1.165340909090909</v>
      </c>
      <c r="H55" s="28">
        <v>0.06099476439790576</v>
      </c>
      <c r="I55" s="28">
        <v>0.05140186915887851</v>
      </c>
      <c r="J55" s="28">
        <v>0.03738317757009346</v>
      </c>
      <c r="K55" s="28">
        <v>0.05555555555555556</v>
      </c>
      <c r="L55" s="28">
        <v>0.08585858585858586</v>
      </c>
      <c r="M55" s="28">
        <v>0.1085526315789474</v>
      </c>
      <c r="N55" s="28">
        <v>0</v>
      </c>
      <c r="O55" s="28">
        <v>0.08356545961002786</v>
      </c>
      <c r="P55" s="28">
        <v>0</v>
      </c>
      <c r="Q55" s="28">
        <v>0.03271028037383177</v>
      </c>
      <c r="R55" s="28">
        <v>0.04081632653061224</v>
      </c>
      <c r="S55" s="28">
        <v>0.01869158878504673</v>
      </c>
      <c r="T55" s="28">
        <v>0.02777777777777778</v>
      </c>
      <c r="U55" s="28">
        <v>0.06128133704735376</v>
      </c>
      <c r="V55" s="28">
        <v>0.02904564315352697</v>
      </c>
      <c r="W55" s="28">
        <v>0.09345794392523366</v>
      </c>
      <c r="X55" s="28">
        <v>0.09868421052631579</v>
      </c>
      <c r="Y55" s="28">
        <v>0.08298755186721991</v>
      </c>
      <c r="Z55" s="28">
        <v>0.08298755186721991</v>
      </c>
      <c r="AA55" s="28">
        <v>0.08522727272727272</v>
      </c>
      <c r="AB55" s="28">
        <v>0.1047120418848167</v>
      </c>
      <c r="AC55" s="19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ht="15" customHeight="1">
      <c r="A56" s="20"/>
      <c r="B56" s="16"/>
      <c r="C56" s="16"/>
      <c r="D56" s="16"/>
      <c r="E56" t="s" s="17">
        <v>89</v>
      </c>
      <c r="F56" s="16"/>
      <c r="G56" s="28">
        <v>0.4160535117056856</v>
      </c>
      <c r="H56" s="28">
        <v>0.01680672268907563</v>
      </c>
      <c r="I56" s="28">
        <v>0.01879699248120301</v>
      </c>
      <c r="J56" s="28">
        <v>0.01505016722408027</v>
      </c>
      <c r="K56" s="28">
        <v>0.01837270341207349</v>
      </c>
      <c r="L56" s="28">
        <v>0.03505154639175258</v>
      </c>
      <c r="M56" s="28">
        <v>0.06191369606003752</v>
      </c>
      <c r="N56" s="28">
        <v>0.0445632798573975</v>
      </c>
      <c r="O56" s="28">
        <v>0.04947526236881559</v>
      </c>
      <c r="P56" s="28">
        <v>0.004291845493562232</v>
      </c>
      <c r="Q56" s="28">
        <v>0.01735357917570499</v>
      </c>
      <c r="R56" s="28">
        <v>0.009398496240601503</v>
      </c>
      <c r="S56" s="28">
        <v>0.01499250374812594</v>
      </c>
      <c r="T56" s="28">
        <v>0.02544910179640719</v>
      </c>
      <c r="U56" s="28">
        <v>0.02607361963190184</v>
      </c>
      <c r="V56" s="28">
        <v>0.01226993865030675</v>
      </c>
      <c r="W56" s="28">
        <v>0.0468384074941452</v>
      </c>
      <c r="X56" s="28">
        <v>0.02503128911138924</v>
      </c>
      <c r="Y56" s="28">
        <v>0.02762430939226519</v>
      </c>
      <c r="Z56" s="28">
        <v>0.02762430939226519</v>
      </c>
      <c r="AA56" s="28">
        <v>0.02998500749625187</v>
      </c>
      <c r="AB56" s="28">
        <v>0.03361344537815126</v>
      </c>
      <c r="AC56" s="19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ht="15" customHeight="1">
      <c r="A57" s="20"/>
      <c r="B57" s="16"/>
      <c r="C57" s="16"/>
      <c r="D57" t="s" s="17">
        <v>100</v>
      </c>
      <c r="E57" t="s" s="17">
        <v>88</v>
      </c>
      <c r="F57" s="30">
        <v>455.3</v>
      </c>
      <c r="G57" s="28">
        <v>1.146936086097079</v>
      </c>
      <c r="H57" s="28">
        <v>0.05490885130683068</v>
      </c>
      <c r="I57" s="28">
        <v>0.06786734021524271</v>
      </c>
      <c r="J57" s="28">
        <v>0.06347463211069626</v>
      </c>
      <c r="K57" s="28">
        <v>0.06083900724796838</v>
      </c>
      <c r="L57" s="28">
        <v>0.0784098396661542</v>
      </c>
      <c r="M57" s="28">
        <v>0.1058642653195695</v>
      </c>
      <c r="N57" s="28">
        <v>0.04216999780364595</v>
      </c>
      <c r="O57" s="28">
        <v>0.08280254777070063</v>
      </c>
      <c r="P57" s="28">
        <v>0.01471557215023062</v>
      </c>
      <c r="Q57" s="28">
        <v>0.03580057105205359</v>
      </c>
      <c r="R57" s="28">
        <v>0.06193718427410498</v>
      </c>
      <c r="S57" s="28">
        <v>0.05095541401273886</v>
      </c>
      <c r="T57" s="28">
        <v>0.04348781023500989</v>
      </c>
      <c r="U57" s="28">
        <v>0.06039973643751374</v>
      </c>
      <c r="V57" s="28">
        <v>0.04875905996046564</v>
      </c>
      <c r="W57" s="28">
        <v>0.09005051614320229</v>
      </c>
      <c r="X57" s="28">
        <v>0.09224687019547552</v>
      </c>
      <c r="Y57" s="28">
        <v>0.08565780803865584</v>
      </c>
      <c r="Z57" s="28">
        <v>0.08565780803865584</v>
      </c>
      <c r="AA57" s="28">
        <v>0.09224687019547552</v>
      </c>
      <c r="AB57" s="28">
        <v>0.1076213485613881</v>
      </c>
      <c r="AC57" s="19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ht="15" customHeight="1">
      <c r="A58" s="20"/>
      <c r="B58" s="16"/>
      <c r="C58" s="16"/>
      <c r="D58" s="16"/>
      <c r="E58" t="s" s="17">
        <v>89</v>
      </c>
      <c r="F58" s="30">
        <v>907</v>
      </c>
      <c r="G58" s="28">
        <v>0.4398676957001103</v>
      </c>
      <c r="H58" s="28">
        <v>0.01727673649393605</v>
      </c>
      <c r="I58" s="28">
        <v>0.01863285556780595</v>
      </c>
      <c r="J58" s="28">
        <v>0.01521499448732084</v>
      </c>
      <c r="K58" s="28">
        <v>0.02260198456449835</v>
      </c>
      <c r="L58" s="28">
        <v>0.04321940463065051</v>
      </c>
      <c r="M58" s="28">
        <v>0.06108048511576625</v>
      </c>
      <c r="N58" s="28">
        <v>0.04685777287761853</v>
      </c>
      <c r="O58" s="28">
        <v>0.04266813671444322</v>
      </c>
      <c r="P58" s="28">
        <v>0.009702315325248071</v>
      </c>
      <c r="Q58" s="28">
        <v>0.0175303197353914</v>
      </c>
      <c r="R58" s="28">
        <v>0.01179713340683572</v>
      </c>
      <c r="S58" s="28">
        <v>0.02039691289966924</v>
      </c>
      <c r="T58" s="28">
        <v>0.02844542447629548</v>
      </c>
      <c r="U58" s="28">
        <v>0.02701212789415655</v>
      </c>
      <c r="V58" s="28">
        <v>0.01223814773980155</v>
      </c>
      <c r="W58" s="28">
        <v>0.04630650496141125</v>
      </c>
      <c r="X58" s="28">
        <v>0.03417861080485116</v>
      </c>
      <c r="Y58" s="28">
        <v>0.03197353914002205</v>
      </c>
      <c r="Z58" s="28">
        <v>0.03197353914002205</v>
      </c>
      <c r="AA58" s="28">
        <v>0.03528114663726571</v>
      </c>
      <c r="AB58" s="28">
        <v>0.03638368246968027</v>
      </c>
      <c r="AC58" s="19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ht="15" customHeight="1">
      <c r="A59" s="21"/>
      <c r="B59" s="21"/>
      <c r="C59" s="21"/>
      <c r="D59" s="21"/>
      <c r="E59" s="21"/>
      <c r="F59" s="21"/>
      <c r="G59" t="s" s="22">
        <v>93</v>
      </c>
      <c r="H59" t="s" s="22">
        <v>93</v>
      </c>
      <c r="I59" t="s" s="22">
        <v>93</v>
      </c>
      <c r="J59" t="s" s="22">
        <v>93</v>
      </c>
      <c r="K59" t="s" s="22">
        <v>93</v>
      </c>
      <c r="L59" t="s" s="22">
        <v>93</v>
      </c>
      <c r="M59" t="s" s="22">
        <v>93</v>
      </c>
      <c r="N59" t="s" s="22">
        <v>92</v>
      </c>
      <c r="O59" t="s" s="22">
        <v>93</v>
      </c>
      <c r="P59" t="s" s="22">
        <v>92</v>
      </c>
      <c r="Q59" t="s" s="22">
        <v>93</v>
      </c>
      <c r="R59" t="s" s="22">
        <v>93</v>
      </c>
      <c r="S59" t="s" s="22">
        <v>93</v>
      </c>
      <c r="T59" t="s" s="22">
        <v>93</v>
      </c>
      <c r="U59" t="s" s="22">
        <v>93</v>
      </c>
      <c r="V59" t="s" s="22">
        <v>93</v>
      </c>
      <c r="W59" t="s" s="22">
        <v>93</v>
      </c>
      <c r="X59" t="s" s="22">
        <v>93</v>
      </c>
      <c r="Y59" t="s" s="22">
        <v>93</v>
      </c>
      <c r="Z59" t="s" s="22">
        <v>93</v>
      </c>
      <c r="AA59" t="s" s="22">
        <v>93</v>
      </c>
      <c r="AB59" t="s" s="22">
        <v>93</v>
      </c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ht="1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ht="15" customHeight="1">
      <c r="A61" t="s" s="15">
        <v>95</v>
      </c>
      <c r="B61" s="16"/>
      <c r="C61" s="16"/>
      <c r="D61" t="s" s="17">
        <v>87</v>
      </c>
      <c r="E61" t="s" s="17">
        <v>88</v>
      </c>
      <c r="F61" s="16"/>
      <c r="G61" t="s" s="17">
        <v>96</v>
      </c>
      <c r="H61" t="s" s="17">
        <v>96</v>
      </c>
      <c r="I61" t="s" s="17">
        <v>96</v>
      </c>
      <c r="J61" t="s" s="17">
        <v>96</v>
      </c>
      <c r="K61" t="s" s="17">
        <v>96</v>
      </c>
      <c r="L61" t="s" s="17">
        <v>96</v>
      </c>
      <c r="M61" t="s" s="17">
        <v>96</v>
      </c>
      <c r="N61" t="s" s="17">
        <v>96</v>
      </c>
      <c r="O61" t="s" s="17">
        <v>96</v>
      </c>
      <c r="P61" t="s" s="17">
        <v>97</v>
      </c>
      <c r="Q61" t="s" s="17">
        <v>97</v>
      </c>
      <c r="R61" t="s" s="17">
        <v>96</v>
      </c>
      <c r="S61" t="s" s="17">
        <v>96</v>
      </c>
      <c r="T61" t="s" s="17">
        <v>96</v>
      </c>
      <c r="U61" t="s" s="17">
        <v>96</v>
      </c>
      <c r="V61" t="s" s="17">
        <v>96</v>
      </c>
      <c r="W61" t="s" s="17">
        <v>96</v>
      </c>
      <c r="X61" t="s" s="17">
        <v>97</v>
      </c>
      <c r="Y61" t="s" s="17">
        <v>96</v>
      </c>
      <c r="Z61" t="s" s="17">
        <v>96</v>
      </c>
      <c r="AA61" t="s" s="17">
        <v>96</v>
      </c>
      <c r="AB61" t="s" s="17">
        <v>96</v>
      </c>
      <c r="AC61" s="19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ht="15" customHeight="1">
      <c r="A62" s="20"/>
      <c r="B62" s="16"/>
      <c r="C62" s="16"/>
      <c r="D62" s="16"/>
      <c r="E62" t="s" s="17">
        <v>89</v>
      </c>
      <c r="F62" s="16"/>
      <c r="G62" t="s" s="17">
        <v>96</v>
      </c>
      <c r="H62" t="s" s="17">
        <v>96</v>
      </c>
      <c r="I62" t="s" s="17">
        <v>96</v>
      </c>
      <c r="J62" t="s" s="17">
        <v>96</v>
      </c>
      <c r="K62" t="s" s="17">
        <v>96</v>
      </c>
      <c r="L62" t="s" s="17">
        <v>96</v>
      </c>
      <c r="M62" t="s" s="17">
        <v>97</v>
      </c>
      <c r="N62" t="s" s="17">
        <v>97</v>
      </c>
      <c r="O62" t="s" s="17">
        <v>96</v>
      </c>
      <c r="P62" t="s" s="17">
        <v>97</v>
      </c>
      <c r="Q62" t="s" s="17">
        <v>97</v>
      </c>
      <c r="R62" t="s" s="17">
        <v>96</v>
      </c>
      <c r="S62" t="s" s="17">
        <v>96</v>
      </c>
      <c r="T62" t="s" s="17">
        <v>96</v>
      </c>
      <c r="U62" t="s" s="17">
        <v>96</v>
      </c>
      <c r="V62" t="s" s="17">
        <v>96</v>
      </c>
      <c r="W62" t="s" s="17">
        <v>96</v>
      </c>
      <c r="X62" t="s" s="17">
        <v>97</v>
      </c>
      <c r="Y62" t="s" s="17">
        <v>96</v>
      </c>
      <c r="Z62" t="s" s="17">
        <v>96</v>
      </c>
      <c r="AA62" t="s" s="17">
        <v>96</v>
      </c>
      <c r="AB62" t="s" s="17">
        <v>96</v>
      </c>
      <c r="AC62" s="19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ht="15" customHeight="1">
      <c r="A63" s="20"/>
      <c r="B63" s="16"/>
      <c r="C63" s="16"/>
      <c r="D63" t="s" s="17">
        <v>90</v>
      </c>
      <c r="E63" t="s" s="17">
        <v>88</v>
      </c>
      <c r="F63" s="16"/>
      <c r="G63" t="s" s="17">
        <v>96</v>
      </c>
      <c r="H63" t="s" s="17">
        <v>96</v>
      </c>
      <c r="I63" t="s" s="17">
        <v>98</v>
      </c>
      <c r="J63" t="s" s="17">
        <v>98</v>
      </c>
      <c r="K63" t="s" s="17">
        <v>96</v>
      </c>
      <c r="L63" t="s" s="17">
        <v>98</v>
      </c>
      <c r="M63" t="s" s="17">
        <v>98</v>
      </c>
      <c r="N63" t="s" s="17">
        <v>98</v>
      </c>
      <c r="O63" t="s" s="17">
        <v>96</v>
      </c>
      <c r="P63" t="s" s="17">
        <v>98</v>
      </c>
      <c r="Q63" t="s" s="17">
        <v>98</v>
      </c>
      <c r="R63" t="s" s="17">
        <v>96</v>
      </c>
      <c r="S63" t="s" s="17">
        <v>98</v>
      </c>
      <c r="T63" t="s" s="17">
        <v>97</v>
      </c>
      <c r="U63" t="s" s="17">
        <v>96</v>
      </c>
      <c r="V63" t="s" s="17">
        <v>98</v>
      </c>
      <c r="W63" t="s" s="17">
        <v>96</v>
      </c>
      <c r="X63" t="s" s="17">
        <v>98</v>
      </c>
      <c r="Y63" t="s" s="17">
        <v>96</v>
      </c>
      <c r="Z63" t="s" s="17">
        <v>96</v>
      </c>
      <c r="AA63" t="s" s="17">
        <v>96</v>
      </c>
      <c r="AB63" t="s" s="17">
        <v>96</v>
      </c>
      <c r="AC63" s="19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ht="15" customHeight="1">
      <c r="A64" s="20"/>
      <c r="B64" s="16"/>
      <c r="C64" s="16"/>
      <c r="D64" s="16"/>
      <c r="E64" t="s" s="17">
        <v>89</v>
      </c>
      <c r="F64" s="16"/>
      <c r="G64" t="s" s="17">
        <v>96</v>
      </c>
      <c r="H64" t="s" s="17">
        <v>96</v>
      </c>
      <c r="I64" t="s" s="17">
        <v>96</v>
      </c>
      <c r="J64" t="s" s="17">
        <v>96</v>
      </c>
      <c r="K64" t="s" s="17">
        <v>96</v>
      </c>
      <c r="L64" t="s" s="17">
        <v>98</v>
      </c>
      <c r="M64" t="s" s="17">
        <v>98</v>
      </c>
      <c r="N64" t="s" s="17">
        <v>98</v>
      </c>
      <c r="O64" t="s" s="17">
        <v>96</v>
      </c>
      <c r="P64" t="s" s="17">
        <v>97</v>
      </c>
      <c r="Q64" t="s" s="17">
        <v>98</v>
      </c>
      <c r="R64" t="s" s="17">
        <v>96</v>
      </c>
      <c r="S64" t="s" s="17">
        <v>96</v>
      </c>
      <c r="T64" t="s" s="17">
        <v>98</v>
      </c>
      <c r="U64" t="s" s="17">
        <v>96</v>
      </c>
      <c r="V64" t="s" s="17">
        <v>96</v>
      </c>
      <c r="W64" t="s" s="17">
        <v>96</v>
      </c>
      <c r="X64" t="s" s="17">
        <v>98</v>
      </c>
      <c r="Y64" t="s" s="17">
        <v>96</v>
      </c>
      <c r="Z64" t="s" s="17">
        <v>96</v>
      </c>
      <c r="AA64" t="s" s="17">
        <v>98</v>
      </c>
      <c r="AB64" t="s" s="17">
        <v>98</v>
      </c>
      <c r="AC64" s="19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ht="15" customHeight="1">
      <c r="A65" s="20"/>
      <c r="B65" s="16"/>
      <c r="C65" s="16"/>
      <c r="D65" t="s" s="17">
        <v>100</v>
      </c>
      <c r="E65" t="s" s="17">
        <v>88</v>
      </c>
      <c r="F65" s="16"/>
      <c r="G65" t="s" s="17">
        <v>96</v>
      </c>
      <c r="H65" t="s" s="17">
        <v>96</v>
      </c>
      <c r="I65" t="s" s="17">
        <v>96</v>
      </c>
      <c r="J65" t="s" s="17">
        <v>96</v>
      </c>
      <c r="K65" t="s" s="17">
        <v>96</v>
      </c>
      <c r="L65" t="s" s="17">
        <v>96</v>
      </c>
      <c r="M65" t="s" s="17">
        <v>96</v>
      </c>
      <c r="N65" t="s" s="17">
        <v>96</v>
      </c>
      <c r="O65" t="s" s="17">
        <v>96</v>
      </c>
      <c r="P65" t="s" s="17">
        <v>97</v>
      </c>
      <c r="Q65" t="s" s="17">
        <v>96</v>
      </c>
      <c r="R65" t="s" s="17">
        <v>96</v>
      </c>
      <c r="S65" t="s" s="17">
        <v>96</v>
      </c>
      <c r="T65" t="s" s="17">
        <v>96</v>
      </c>
      <c r="U65" t="s" s="17">
        <v>96</v>
      </c>
      <c r="V65" t="s" s="17">
        <v>96</v>
      </c>
      <c r="W65" t="s" s="17">
        <v>96</v>
      </c>
      <c r="X65" t="s" s="17">
        <v>96</v>
      </c>
      <c r="Y65" t="s" s="17">
        <v>96</v>
      </c>
      <c r="Z65" t="s" s="17">
        <v>96</v>
      </c>
      <c r="AA65" t="s" s="17">
        <v>96</v>
      </c>
      <c r="AB65" t="s" s="17">
        <v>96</v>
      </c>
      <c r="AC65" s="19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ht="15" customHeight="1">
      <c r="A66" s="23"/>
      <c r="B66" s="24"/>
      <c r="C66" s="24"/>
      <c r="D66" s="24"/>
      <c r="E66" t="s" s="25">
        <v>89</v>
      </c>
      <c r="F66" s="24"/>
      <c r="G66" t="s" s="25">
        <v>96</v>
      </c>
      <c r="H66" t="s" s="25">
        <v>96</v>
      </c>
      <c r="I66" t="s" s="25">
        <v>96</v>
      </c>
      <c r="J66" t="s" s="25">
        <v>96</v>
      </c>
      <c r="K66" t="s" s="25">
        <v>96</v>
      </c>
      <c r="L66" t="s" s="25">
        <v>96</v>
      </c>
      <c r="M66" t="s" s="25">
        <v>96</v>
      </c>
      <c r="N66" t="s" s="25">
        <v>96</v>
      </c>
      <c r="O66" t="s" s="25">
        <v>96</v>
      </c>
      <c r="P66" t="s" s="25">
        <v>97</v>
      </c>
      <c r="Q66" t="s" s="25">
        <v>96</v>
      </c>
      <c r="R66" t="s" s="25">
        <v>96</v>
      </c>
      <c r="S66" t="s" s="25">
        <v>96</v>
      </c>
      <c r="T66" t="s" s="25">
        <v>96</v>
      </c>
      <c r="U66" t="s" s="25">
        <v>96</v>
      </c>
      <c r="V66" t="s" s="25">
        <v>96</v>
      </c>
      <c r="W66" t="s" s="25">
        <v>96</v>
      </c>
      <c r="X66" t="s" s="25">
        <v>96</v>
      </c>
      <c r="Y66" t="s" s="25">
        <v>96</v>
      </c>
      <c r="Z66" t="s" s="25">
        <v>96</v>
      </c>
      <c r="AA66" t="s" s="25">
        <v>96</v>
      </c>
      <c r="AB66" t="s" s="25">
        <v>96</v>
      </c>
      <c r="AC66" s="19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</sheetData>
  <conditionalFormatting sqref="G61:AB66">
    <cfRule type="containsText" dxfId="2" priority="1" stopIfTrue="1" text="real">
      <formula>NOT(ISERROR(FIND(UPPER("real"),UPPER(G61))))</formula>
      <formula>"real"</formula>
    </cfRule>
    <cfRule type="containsText" dxfId="3" priority="2" stopIfTrue="1" text="Jay's">
      <formula>NOT(ISERROR(FIND(UPPER("Jay's"),UPPER(G61))))</formula>
      <formula>"Jay's"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BS60"/>
  <sheetViews>
    <sheetView workbookViewId="0" showGridLines="0" defaultGridColor="1"/>
  </sheetViews>
  <sheetFormatPr defaultColWidth="8.83333" defaultRowHeight="14.25" customHeight="1" outlineLevelRow="0" outlineLevelCol="0"/>
  <cols>
    <col min="1" max="1" width="8.85156" style="31" customWidth="1"/>
    <col min="2" max="2" width="5.17188" style="31" customWidth="1"/>
    <col min="3" max="3" width="8.5" style="31" customWidth="1"/>
    <col min="4" max="4" width="8.85156" style="31" customWidth="1"/>
    <col min="5" max="5" width="8.85156" style="31" customWidth="1"/>
    <col min="6" max="6" width="8.85156" style="31" customWidth="1"/>
    <col min="7" max="7" width="8.85156" style="31" customWidth="1"/>
    <col min="8" max="8" width="8.85156" style="31" customWidth="1"/>
    <col min="9" max="9" width="11.2969" style="31" customWidth="1"/>
    <col min="10" max="10" width="12.9844" style="31" customWidth="1"/>
    <col min="11" max="11" width="11.2969" style="31" customWidth="1"/>
    <col min="12" max="12" width="11.7109" style="31" customWidth="1"/>
    <col min="13" max="13" width="11.2969" style="31" customWidth="1"/>
    <col min="14" max="14" width="11.2969" style="31" customWidth="1"/>
    <col min="15" max="15" width="11.2969" style="31" customWidth="1"/>
    <col min="16" max="16" width="11.2969" style="31" customWidth="1"/>
    <col min="17" max="17" width="11.2969" style="31" customWidth="1"/>
    <col min="18" max="18" width="9.57812" style="31" customWidth="1"/>
    <col min="19" max="19" width="11.2969" style="31" customWidth="1"/>
    <col min="20" max="20" width="33.6719" style="31" customWidth="1"/>
    <col min="21" max="21" width="31.1719" style="31" customWidth="1"/>
    <col min="22" max="22" width="11.2969" style="31" customWidth="1"/>
    <col min="23" max="23" width="57.2266" style="31" customWidth="1"/>
    <col min="24" max="24" width="11.2969" style="31" customWidth="1"/>
    <col min="25" max="25" width="11.2969" style="31" customWidth="1"/>
    <col min="26" max="26" width="11.2969" style="31" customWidth="1"/>
    <col min="27" max="27" width="11.2969" style="31" customWidth="1"/>
    <col min="28" max="28" width="11.2969" style="31" customWidth="1"/>
    <col min="29" max="29" width="11.2969" style="31" customWidth="1"/>
    <col min="30" max="30" width="11.2969" style="31" customWidth="1"/>
    <col min="31" max="31" width="11.2969" style="31" customWidth="1"/>
    <col min="32" max="32" width="11.2969" style="31" customWidth="1"/>
    <col min="33" max="33" width="9" style="31" customWidth="1"/>
    <col min="34" max="34" width="9" style="31" customWidth="1"/>
    <col min="35" max="35" width="9" style="31" customWidth="1"/>
    <col min="36" max="36" width="9" style="31" customWidth="1"/>
    <col min="37" max="37" width="9" style="31" customWidth="1"/>
    <col min="38" max="38" width="9" style="31" customWidth="1"/>
    <col min="39" max="39" width="9" style="31" customWidth="1"/>
    <col min="40" max="40" width="9" style="31" customWidth="1"/>
    <col min="41" max="41" width="9" style="31" customWidth="1"/>
    <col min="42" max="42" width="9" style="31" customWidth="1"/>
    <col min="43" max="43" width="9" style="31" customWidth="1"/>
    <col min="44" max="44" width="9" style="31" customWidth="1"/>
    <col min="45" max="45" width="9" style="31" customWidth="1"/>
    <col min="46" max="46" width="9" style="31" customWidth="1"/>
    <col min="47" max="47" width="9" style="31" customWidth="1"/>
    <col min="48" max="48" width="9" style="31" customWidth="1"/>
    <col min="49" max="49" width="9" style="31" customWidth="1"/>
    <col min="50" max="50" width="9" style="31" customWidth="1"/>
    <col min="51" max="51" width="9" style="31" customWidth="1"/>
    <col min="52" max="52" width="9" style="31" customWidth="1"/>
    <col min="53" max="53" width="9" style="31" customWidth="1"/>
    <col min="54" max="54" width="9" style="31" customWidth="1"/>
    <col min="55" max="55" width="9" style="31" customWidth="1"/>
    <col min="56" max="56" width="9" style="31" customWidth="1"/>
    <col min="57" max="57" width="9" style="31" customWidth="1"/>
    <col min="58" max="58" width="9" style="31" customWidth="1"/>
    <col min="59" max="59" width="9" style="31" customWidth="1"/>
    <col min="60" max="60" width="9" style="31" customWidth="1"/>
    <col min="61" max="61" width="9" style="31" customWidth="1"/>
    <col min="62" max="62" width="9" style="31" customWidth="1"/>
    <col min="63" max="63" width="9" style="31" customWidth="1"/>
    <col min="64" max="64" width="9" style="31" customWidth="1"/>
    <col min="65" max="65" width="9" style="31" customWidth="1"/>
    <col min="66" max="66" width="9" style="31" customWidth="1"/>
    <col min="67" max="67" width="9" style="31" customWidth="1"/>
    <col min="68" max="68" width="9" style="31" customWidth="1"/>
    <col min="69" max="69" width="9" style="31" customWidth="1"/>
    <col min="70" max="70" width="9" style="31" customWidth="1"/>
    <col min="71" max="71" width="9" style="31" customWidth="1"/>
    <col min="72" max="256" width="8.85156" style="31" customWidth="1"/>
  </cols>
  <sheetData>
    <row r="1" ht="15" customHeight="1">
      <c r="A1" s="6"/>
      <c r="B1" s="6"/>
      <c r="C1" s="6"/>
      <c r="D1" s="6"/>
      <c r="E1" s="6"/>
      <c r="F1" s="6"/>
      <c r="G1" t="s" s="32">
        <v>101</v>
      </c>
      <c r="H1" t="s" s="33">
        <v>102</v>
      </c>
      <c r="I1" t="s" s="34">
        <v>101</v>
      </c>
      <c r="J1" t="s" s="7">
        <v>18</v>
      </c>
      <c r="K1" t="s" s="7">
        <v>101</v>
      </c>
      <c r="L1" t="s" s="7">
        <v>19</v>
      </c>
      <c r="M1" s="35">
        <v>0.125</v>
      </c>
      <c r="N1" s="35">
        <v>0.125</v>
      </c>
      <c r="O1" s="35">
        <v>0.0417</v>
      </c>
      <c r="P1" s="8">
        <v>0.0417</v>
      </c>
      <c r="Q1" s="8">
        <v>0.0417</v>
      </c>
      <c r="R1" s="8">
        <v>0.0417</v>
      </c>
      <c r="S1" s="8">
        <v>0.0417</v>
      </c>
      <c r="T1" s="35">
        <v>0.0417</v>
      </c>
      <c r="U1" s="36">
        <v>0.05</v>
      </c>
      <c r="V1" s="36">
        <v>0.05</v>
      </c>
      <c r="W1" s="36">
        <v>0.05</v>
      </c>
      <c r="X1" s="36">
        <v>0.05</v>
      </c>
      <c r="Y1" s="36">
        <v>0.05</v>
      </c>
      <c r="Z1" s="36">
        <v>0.25</v>
      </c>
      <c r="AA1" s="6"/>
      <c r="AB1" s="6"/>
      <c r="AC1" s="6"/>
      <c r="AD1" s="6"/>
      <c r="AE1" s="6"/>
      <c r="AF1" s="6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</row>
    <row r="2" ht="15" customHeight="1">
      <c r="A2" s="6"/>
      <c r="B2" t="s" s="7">
        <v>20</v>
      </c>
      <c r="C2" t="s" s="7">
        <v>21</v>
      </c>
      <c r="D2" t="s" s="7">
        <v>22</v>
      </c>
      <c r="E2" t="s" s="7">
        <v>23</v>
      </c>
      <c r="F2" t="s" s="7">
        <v>103</v>
      </c>
      <c r="G2" t="s" s="32">
        <v>104</v>
      </c>
      <c r="H2" t="s" s="37">
        <v>105</v>
      </c>
      <c r="I2" t="s" s="34">
        <v>24</v>
      </c>
      <c r="J2" t="s" s="7">
        <v>25</v>
      </c>
      <c r="K2" t="s" s="7">
        <v>26</v>
      </c>
      <c r="L2" t="s" s="32">
        <v>25</v>
      </c>
      <c r="M2" t="s" s="38">
        <v>27</v>
      </c>
      <c r="N2" t="s" s="38">
        <v>28</v>
      </c>
      <c r="O2" t="s" s="38">
        <v>29</v>
      </c>
      <c r="P2" t="s" s="34">
        <v>30</v>
      </c>
      <c r="Q2" t="s" s="7">
        <v>31</v>
      </c>
      <c r="R2" t="s" s="7">
        <v>32</v>
      </c>
      <c r="S2" t="s" s="32">
        <v>33</v>
      </c>
      <c r="T2" t="s" s="38">
        <v>34</v>
      </c>
      <c r="U2" t="s" s="38">
        <v>35</v>
      </c>
      <c r="V2" t="s" s="38">
        <v>36</v>
      </c>
      <c r="W2" t="s" s="39">
        <v>37</v>
      </c>
      <c r="X2" t="s" s="38">
        <v>38</v>
      </c>
      <c r="Y2" t="s" s="38">
        <v>39</v>
      </c>
      <c r="Z2" t="s" s="39">
        <v>40</v>
      </c>
      <c r="AA2" t="s" s="34">
        <v>41</v>
      </c>
      <c r="AB2" t="s" s="7">
        <v>42</v>
      </c>
      <c r="AC2" t="s" s="7">
        <v>43</v>
      </c>
      <c r="AD2" t="s" s="7">
        <v>44</v>
      </c>
      <c r="AE2" t="s" s="7">
        <v>45</v>
      </c>
      <c r="AF2" t="s" s="7">
        <v>46</v>
      </c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</row>
    <row r="3" ht="15" customHeight="1">
      <c r="A3" s="11">
        <v>21</v>
      </c>
      <c r="B3" t="s" s="7">
        <v>72</v>
      </c>
      <c r="C3" t="s" s="7">
        <v>48</v>
      </c>
      <c r="D3" t="s" s="7">
        <v>49</v>
      </c>
      <c r="E3" s="6"/>
      <c r="F3" s="12">
        <v>6.5</v>
      </c>
      <c r="G3" s="40">
        <f>(I3*0.6)+(K3*100/3*0.4)</f>
        <v>28.95</v>
      </c>
      <c r="H3" s="41">
        <f>(J3*0.6)+(K3*100/3*0.4)</f>
        <v>44.7206170658765</v>
      </c>
      <c r="I3" s="42">
        <v>22.25</v>
      </c>
      <c r="J3" s="12">
        <f>20*((M3*M$1)+(N3*N$1)+(O3*O$1)+(P3*P$1)+(Q3*Q$1)+(R3*R$1)+(S3*S$1)+(T3*T$1)+(U3*U$1)+(V3*V$1)+(W3*W$1)+(X3*X$1)+(Y3*Y$1)+(Z3*Z$1))</f>
        <v>48.53436177646082</v>
      </c>
      <c r="K3" s="12">
        <v>1.17</v>
      </c>
      <c r="L3" s="12">
        <f>(SUM(AA3:AF3)/6)-1</f>
        <v>1.166666666666667</v>
      </c>
      <c r="M3" s="43">
        <v>2.495733788395905</v>
      </c>
      <c r="N3" s="43">
        <v>2.474069844894852</v>
      </c>
      <c r="O3" s="43">
        <v>3.217821782178218</v>
      </c>
      <c r="P3" s="13">
        <v>1.7</v>
      </c>
      <c r="Q3" s="13">
        <v>3.3</v>
      </c>
      <c r="R3" s="13">
        <v>0</v>
      </c>
      <c r="S3" s="13">
        <v>0</v>
      </c>
      <c r="T3" s="43">
        <v>5</v>
      </c>
      <c r="U3" s="43">
        <v>3.486189326897291</v>
      </c>
      <c r="V3" s="43">
        <v>5</v>
      </c>
      <c r="W3" s="43">
        <v>2.1</v>
      </c>
      <c r="X3" s="43">
        <v>5</v>
      </c>
      <c r="Y3" s="43">
        <v>5</v>
      </c>
      <c r="Z3" s="43">
        <v>0.9</v>
      </c>
      <c r="AA3" s="11">
        <v>4</v>
      </c>
      <c r="AB3" s="11">
        <v>2</v>
      </c>
      <c r="AC3" s="11">
        <v>1</v>
      </c>
      <c r="AD3" s="11">
        <v>1</v>
      </c>
      <c r="AE3" s="11">
        <v>2</v>
      </c>
      <c r="AF3" s="11">
        <v>3</v>
      </c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</row>
    <row r="4" ht="15" customHeight="1">
      <c r="A4" s="11">
        <v>9</v>
      </c>
      <c r="B4" t="s" s="7">
        <v>47</v>
      </c>
      <c r="C4" t="s" s="7">
        <v>52</v>
      </c>
      <c r="D4" t="s" s="7">
        <v>49</v>
      </c>
      <c r="E4" t="s" s="7">
        <v>50</v>
      </c>
      <c r="F4" s="12">
        <v>0.96</v>
      </c>
      <c r="G4" s="40">
        <f>(I4*0.6)+(K4*100/3*0.4)</f>
        <v>59.522</v>
      </c>
      <c r="H4" s="41">
        <f>(J4*0.6)+(K4*100/3*0.4)</f>
        <v>51.36915600101499</v>
      </c>
      <c r="I4" s="42">
        <v>39.87</v>
      </c>
      <c r="J4" s="12">
        <f>20*((M4*M$1)+(N4*N$1)+(O4*O$1)+(P4*P$1)+(Q4*Q$1)+(R4*R$1)+(S4*S$1)+(T4*T$1)+(U4*U$1)+(V4*V$1)+(W4*W$1)+(X4*X$1)+(Y4*Y$1)+(Z4*Z$1))</f>
        <v>26.28192666835832</v>
      </c>
      <c r="K4" s="12">
        <v>2.67</v>
      </c>
      <c r="L4" s="12">
        <f>(SUM(AA4:AF4)/6)-1</f>
        <v>2.666666666666667</v>
      </c>
      <c r="M4" s="13">
        <v>1.843003412969283</v>
      </c>
      <c r="N4" s="13">
        <v>2.055381101912646</v>
      </c>
      <c r="O4" s="13">
        <v>3.207920792079208</v>
      </c>
      <c r="P4" s="13">
        <v>1.7</v>
      </c>
      <c r="Q4" s="13">
        <v>5</v>
      </c>
      <c r="R4" s="13">
        <v>0</v>
      </c>
      <c r="S4" s="13">
        <v>3.3</v>
      </c>
      <c r="T4" s="13">
        <v>0</v>
      </c>
      <c r="U4" s="13">
        <v>0</v>
      </c>
      <c r="V4" s="13">
        <v>1.40979020979021</v>
      </c>
      <c r="W4" s="13">
        <v>0.5</v>
      </c>
      <c r="X4" s="13">
        <v>0</v>
      </c>
      <c r="Y4" s="13">
        <v>0.1107692307692308</v>
      </c>
      <c r="Z4" s="13">
        <v>0.7</v>
      </c>
      <c r="AA4" s="11">
        <v>2</v>
      </c>
      <c r="AB4" s="11">
        <v>4</v>
      </c>
      <c r="AC4" s="11">
        <v>4</v>
      </c>
      <c r="AD4" s="11">
        <v>4</v>
      </c>
      <c r="AE4" s="11">
        <v>4</v>
      </c>
      <c r="AF4" s="11">
        <v>4</v>
      </c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</row>
    <row r="5" ht="15" customHeight="1">
      <c r="A5" s="11">
        <v>7</v>
      </c>
      <c r="B5" t="s" s="7">
        <v>47</v>
      </c>
      <c r="C5" t="s" s="7">
        <v>51</v>
      </c>
      <c r="D5" t="s" s="7">
        <v>49</v>
      </c>
      <c r="E5" t="s" s="7">
        <v>50</v>
      </c>
      <c r="F5" s="12">
        <v>1.12</v>
      </c>
      <c r="G5" s="40">
        <f>(I5*0.6)+(K5*100/3*0.4)</f>
        <v>68.23666666666668</v>
      </c>
      <c r="H5" s="41">
        <f>(J5*0.6)+(K5*100/3*0.4)</f>
        <v>59.14802429540433</v>
      </c>
      <c r="I5" s="42">
        <v>61.95</v>
      </c>
      <c r="J5" s="12">
        <f>20*((M5*M$1)+(N5*N$1)+(O5*O$1)+(P5*P$1)+(Q5*Q$1)+(R5*R$1)+(S5*S$1)+(T5*T$1)+(U5*U$1)+(V5*V$1)+(W5*W$1)+(X5*X$1)+(Y5*Y$1)+(Z5*Z$1))</f>
        <v>46.80226271456276</v>
      </c>
      <c r="K5" s="12">
        <v>2.33</v>
      </c>
      <c r="L5" s="12">
        <f>(SUM(AA5:AF5)/6)-1</f>
        <v>2.333333333333333</v>
      </c>
      <c r="M5" s="13">
        <v>2.389078498293515</v>
      </c>
      <c r="N5" s="13">
        <v>2.664382909886764</v>
      </c>
      <c r="O5" s="13">
        <v>3.465346534653466</v>
      </c>
      <c r="P5" s="13">
        <v>3.3</v>
      </c>
      <c r="Q5" s="13">
        <v>3.3</v>
      </c>
      <c r="R5" s="13">
        <v>0</v>
      </c>
      <c r="S5" s="13">
        <v>3.3</v>
      </c>
      <c r="T5" s="13">
        <v>3.916083916083916</v>
      </c>
      <c r="U5" s="13">
        <v>3.754357736658621</v>
      </c>
      <c r="V5" s="13">
        <v>2.584615384615385</v>
      </c>
      <c r="W5" s="13">
        <v>0.4</v>
      </c>
      <c r="X5" s="13">
        <v>0</v>
      </c>
      <c r="Y5" s="13">
        <v>0.5169230769230769</v>
      </c>
      <c r="Z5" s="13">
        <v>2.5</v>
      </c>
      <c r="AA5" s="11">
        <v>3</v>
      </c>
      <c r="AB5" s="11">
        <v>2</v>
      </c>
      <c r="AC5" s="11">
        <v>4</v>
      </c>
      <c r="AD5" s="11">
        <v>4</v>
      </c>
      <c r="AE5" s="11">
        <v>3</v>
      </c>
      <c r="AF5" s="11">
        <v>4</v>
      </c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</row>
    <row r="6" ht="15" customHeight="1">
      <c r="A6" s="11">
        <v>6</v>
      </c>
      <c r="B6" t="s" s="7">
        <v>47</v>
      </c>
      <c r="C6" t="s" s="7">
        <v>48</v>
      </c>
      <c r="D6" t="s" s="7">
        <v>49</v>
      </c>
      <c r="E6" t="s" s="7">
        <v>50</v>
      </c>
      <c r="F6" s="12">
        <v>3.39</v>
      </c>
      <c r="G6" s="40">
        <f>(I6*0.6)+(K6*100/3*0.4)</f>
        <v>34.494</v>
      </c>
      <c r="H6" s="41">
        <f>(J6*0.6)+(K6*100/3*0.4)</f>
        <v>44.98179550570809</v>
      </c>
      <c r="I6" s="42">
        <v>31.49</v>
      </c>
      <c r="J6" s="12">
        <f>20*((M6*M$1)+(N6*N$1)+(O6*O$1)+(P6*P$1)+(Q6*Q$1)+(R6*R$1)+(S6*S$1)+(T6*T$1)+(U6*U$1)+(V6*V$1)+(W6*W$1)+(X6*X$1)+(Y6*Y$1)+(Z6*Z$1))</f>
        <v>48.96965917618016</v>
      </c>
      <c r="K6" s="12">
        <v>1.17</v>
      </c>
      <c r="L6" s="12">
        <f>(SUM(AA6:AF6)/6)-1</f>
        <v>1.166666666666667</v>
      </c>
      <c r="M6" s="13">
        <v>4.483361774744028</v>
      </c>
      <c r="N6" s="13">
        <v>5</v>
      </c>
      <c r="O6" s="13">
        <v>3.356435643564357</v>
      </c>
      <c r="P6" s="13">
        <v>1.7</v>
      </c>
      <c r="Q6" s="13">
        <v>0</v>
      </c>
      <c r="R6" s="13">
        <v>0</v>
      </c>
      <c r="S6" s="13">
        <v>3.3</v>
      </c>
      <c r="T6" s="13">
        <v>4.03006993006993</v>
      </c>
      <c r="U6" s="13">
        <v>5</v>
      </c>
      <c r="V6" s="13">
        <v>2.844755244755244</v>
      </c>
      <c r="W6" s="13">
        <v>0.5</v>
      </c>
      <c r="X6" s="13">
        <v>0.5215384615384615</v>
      </c>
      <c r="Y6" s="13">
        <v>1.564615384615385</v>
      </c>
      <c r="Z6" s="13">
        <v>0.9</v>
      </c>
      <c r="AA6" s="11">
        <v>3</v>
      </c>
      <c r="AB6" s="11">
        <v>3</v>
      </c>
      <c r="AC6" s="11">
        <v>1</v>
      </c>
      <c r="AD6" s="11">
        <v>1</v>
      </c>
      <c r="AE6" s="11">
        <v>2</v>
      </c>
      <c r="AF6" s="11">
        <v>3</v>
      </c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ht="15" customHeight="1">
      <c r="A7" s="11">
        <v>27</v>
      </c>
      <c r="B7" t="s" s="7">
        <v>54</v>
      </c>
      <c r="C7" t="s" s="7">
        <v>48</v>
      </c>
      <c r="D7" t="s" s="7">
        <v>49</v>
      </c>
      <c r="E7" t="s" s="7">
        <v>50</v>
      </c>
      <c r="F7" s="12">
        <v>3.15</v>
      </c>
      <c r="G7" s="40">
        <f>(I7*0.6)+(K7*100/3*0.4)</f>
        <v>29.57466666666667</v>
      </c>
      <c r="H7" s="41">
        <f>(J7*0.6)+(K7*100/3*0.4)</f>
        <v>31.38629100717764</v>
      </c>
      <c r="I7" s="42">
        <v>38.18</v>
      </c>
      <c r="J7" s="12">
        <f>20*((M7*M$1)+(N7*N$1)+(O7*O$1)+(P7*P$1)+(Q7*Q$1)+(R7*R$1)+(S7*S$1)+(T7*T$1)+(U7*U$1)+(V7*V$1)+(W7*W$1)+(X7*X$1)+(Y7*Y$1)+(Z7*Z$1))</f>
        <v>41.19937390085163</v>
      </c>
      <c r="K7" s="12">
        <v>0.5</v>
      </c>
      <c r="L7" s="12">
        <f>(SUM(AA7:AF7)/6)-1</f>
        <v>0.5</v>
      </c>
      <c r="M7" s="13">
        <v>0</v>
      </c>
      <c r="N7" s="13">
        <v>0</v>
      </c>
      <c r="O7" s="13">
        <v>0.3898514851485149</v>
      </c>
      <c r="P7" s="13">
        <v>1.7</v>
      </c>
      <c r="Q7" s="13">
        <v>2.8</v>
      </c>
      <c r="R7" s="13">
        <v>0</v>
      </c>
      <c r="S7" s="13">
        <v>1</v>
      </c>
      <c r="T7" s="13">
        <v>0</v>
      </c>
      <c r="U7" s="13">
        <v>0</v>
      </c>
      <c r="V7" s="13">
        <v>4.185314685314685</v>
      </c>
      <c r="W7" s="13">
        <v>4.8</v>
      </c>
      <c r="X7" s="13">
        <v>0</v>
      </c>
      <c r="Y7" s="13">
        <v>2.301923076923077</v>
      </c>
      <c r="Z7" s="13">
        <v>5</v>
      </c>
      <c r="AA7" s="11">
        <v>3</v>
      </c>
      <c r="AB7" s="11">
        <v>1</v>
      </c>
      <c r="AC7" s="11">
        <v>1</v>
      </c>
      <c r="AD7" s="11">
        <v>1</v>
      </c>
      <c r="AE7" s="11">
        <v>1</v>
      </c>
      <c r="AF7" s="11">
        <v>2</v>
      </c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ht="15" customHeight="1">
      <c r="A8" s="11">
        <v>25</v>
      </c>
      <c r="B8" t="s" s="7">
        <v>53</v>
      </c>
      <c r="C8" t="s" s="7">
        <v>48</v>
      </c>
      <c r="D8" t="s" s="7">
        <v>49</v>
      </c>
      <c r="E8" t="s" s="7">
        <v>50</v>
      </c>
      <c r="F8" s="12">
        <v>1.8</v>
      </c>
      <c r="G8" s="40">
        <f>(I8*0.6)+(K8*100/3*0.4)</f>
        <v>19.91666666666667</v>
      </c>
      <c r="H8" s="41">
        <f>(J8*0.6)+(K8*100/3*0.4)</f>
        <v>19.79896190850724</v>
      </c>
      <c r="I8" s="42">
        <v>14.75</v>
      </c>
      <c r="J8" s="12">
        <f>20*((M8*M$1)+(N8*N$1)+(O8*O$1)+(P8*P$1)+(Q8*Q$1)+(R8*R$1)+(S8*S$1)+(T8*T$1)+(U8*U$1)+(V8*V$1)+(W8*W$1)+(X8*X$1)+(Y8*Y$1)+(Z8*Z$1))</f>
        <v>14.55382540306762</v>
      </c>
      <c r="K8" s="12">
        <v>0.83</v>
      </c>
      <c r="L8" s="12">
        <f>(SUM(AA8:AF8)/6)-1</f>
        <v>0.8333333333333333</v>
      </c>
      <c r="M8" s="13">
        <v>0.5375426621160408</v>
      </c>
      <c r="N8" s="13">
        <v>0.5138452754781616</v>
      </c>
      <c r="O8" s="13">
        <v>2.227722772277228</v>
      </c>
      <c r="P8" s="13">
        <v>1.7</v>
      </c>
      <c r="Q8" s="13">
        <v>1.7</v>
      </c>
      <c r="R8" s="13">
        <v>2.5</v>
      </c>
      <c r="S8" s="13">
        <v>0.5</v>
      </c>
      <c r="T8" s="13">
        <v>0</v>
      </c>
      <c r="U8" s="13">
        <v>1.206757843925985</v>
      </c>
      <c r="V8" s="13">
        <v>0</v>
      </c>
      <c r="W8" s="13">
        <v>0</v>
      </c>
      <c r="X8" s="13">
        <v>0.5538461538461539</v>
      </c>
      <c r="Y8" s="13">
        <v>0.9692307692307691</v>
      </c>
      <c r="Z8" s="13">
        <v>0.4</v>
      </c>
      <c r="AA8" s="11">
        <v>1</v>
      </c>
      <c r="AB8" s="11">
        <v>4</v>
      </c>
      <c r="AC8" s="11">
        <v>2</v>
      </c>
      <c r="AD8" s="11">
        <v>2</v>
      </c>
      <c r="AE8" s="11">
        <v>1</v>
      </c>
      <c r="AF8" s="11">
        <v>1</v>
      </c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</row>
    <row r="9" ht="15" customHeight="1">
      <c r="A9" s="11">
        <v>11</v>
      </c>
      <c r="B9" t="s" s="7">
        <v>69</v>
      </c>
      <c r="C9" t="s" s="7">
        <v>48</v>
      </c>
      <c r="D9" t="s" s="7">
        <v>49</v>
      </c>
      <c r="E9" s="6"/>
      <c r="F9" s="12">
        <v>5.81</v>
      </c>
      <c r="G9" s="40">
        <f>(I9*0.6)+(K9*100/3*0.4)</f>
        <v>26.59933333333333</v>
      </c>
      <c r="H9" s="41">
        <f>(J9*0.6)+(K9*100/3*0.4)</f>
        <v>35.22764962726852</v>
      </c>
      <c r="I9" s="42">
        <v>22.11</v>
      </c>
      <c r="J9" s="12">
        <f>20*((M9*M$1)+(N9*N$1)+(O9*O$1)+(P9*P$1)+(Q9*Q$1)+(R9*R$1)+(S9*S$1)+(T9*T$1)+(U9*U$1)+(V9*V$1)+(W9*W$1)+(X9*X$1)+(Y9*Y$1)+(Z9*Z$1))</f>
        <v>36.49052715655864</v>
      </c>
      <c r="K9" s="12">
        <v>1</v>
      </c>
      <c r="L9" s="12">
        <f>(SUM(AA9:AF9)/6)-1</f>
        <v>1</v>
      </c>
      <c r="M9" s="13">
        <v>1.487201365187713</v>
      </c>
      <c r="N9" s="13">
        <v>1.65857836140451</v>
      </c>
      <c r="O9" s="13">
        <v>2.876237623762376</v>
      </c>
      <c r="P9" s="13">
        <v>2.8</v>
      </c>
      <c r="Q9" s="13">
        <v>4.4</v>
      </c>
      <c r="R9" s="13">
        <v>2.5</v>
      </c>
      <c r="S9" s="13">
        <v>2.8</v>
      </c>
      <c r="T9" s="13">
        <v>1.218881118881119</v>
      </c>
      <c r="U9" s="13">
        <v>4.674175382139983</v>
      </c>
      <c r="V9" s="13">
        <v>1.218881118881119</v>
      </c>
      <c r="W9" s="13">
        <v>0.7</v>
      </c>
      <c r="X9" s="13">
        <v>3.798846153846153</v>
      </c>
      <c r="Y9" s="13">
        <v>0.8938461538461538</v>
      </c>
      <c r="Z9" s="13">
        <v>0.7</v>
      </c>
      <c r="AA9" s="11">
        <v>4</v>
      </c>
      <c r="AB9" s="11">
        <v>3</v>
      </c>
      <c r="AC9" s="11">
        <v>1</v>
      </c>
      <c r="AD9" s="11">
        <v>1</v>
      </c>
      <c r="AE9" s="11">
        <v>1</v>
      </c>
      <c r="AF9" s="11">
        <v>2</v>
      </c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</row>
    <row r="10" ht="15" customHeight="1">
      <c r="A10" s="11">
        <v>29</v>
      </c>
      <c r="B10" t="s" s="7">
        <v>74</v>
      </c>
      <c r="C10" t="s" s="7">
        <v>48</v>
      </c>
      <c r="D10" t="s" s="7">
        <v>49</v>
      </c>
      <c r="E10" s="6"/>
      <c r="F10" s="12">
        <v>10.1</v>
      </c>
      <c r="G10" s="40">
        <f>(I10*0.6)+(K10*100/3*0.4)</f>
        <v>14.07066666666667</v>
      </c>
      <c r="H10" s="41">
        <f>(J10*0.6)+(K10*100/3*0.4)</f>
        <v>25.97778680014262</v>
      </c>
      <c r="I10" s="42">
        <v>12.34</v>
      </c>
      <c r="J10" s="12">
        <f>20*((M10*M$1)+(N10*N$1)+(O10*O$1)+(P10*P$1)+(Q10*Q$1)+(R10*R$1)+(S10*S$1)+(T10*T$1)+(U10*U$1)+(V10*V$1)+(W10*W$1)+(X10*X$1)+(Y10*Y$1)+(Z10*Z$1))</f>
        <v>32.18520022245993</v>
      </c>
      <c r="K10" s="12">
        <v>0.5</v>
      </c>
      <c r="L10" s="12">
        <f>(SUM(AA10:AF10)/6)-1</f>
        <v>0.5</v>
      </c>
      <c r="M10" s="13">
        <v>3.016211604095563</v>
      </c>
      <c r="N10" s="13">
        <v>2.883242934627462</v>
      </c>
      <c r="O10" s="13">
        <v>5</v>
      </c>
      <c r="P10" s="13">
        <v>1.7</v>
      </c>
      <c r="Q10" s="13">
        <v>1.7</v>
      </c>
      <c r="R10" s="13">
        <v>2.5</v>
      </c>
      <c r="S10" s="13">
        <v>0.6</v>
      </c>
      <c r="T10" s="13">
        <v>0</v>
      </c>
      <c r="U10" s="13">
        <v>2.708500938589434</v>
      </c>
      <c r="V10" s="13">
        <v>0.7062937062937062</v>
      </c>
      <c r="W10" s="13">
        <v>0.1</v>
      </c>
      <c r="X10" s="13">
        <v>1.553846153846154</v>
      </c>
      <c r="Y10" s="13">
        <v>0.776923076923077</v>
      </c>
      <c r="Z10" s="13">
        <v>0.4</v>
      </c>
      <c r="AA10" s="11">
        <v>1</v>
      </c>
      <c r="AB10" s="11">
        <v>4</v>
      </c>
      <c r="AC10" s="11">
        <v>1</v>
      </c>
      <c r="AD10" s="11">
        <v>1</v>
      </c>
      <c r="AE10" s="11">
        <v>1</v>
      </c>
      <c r="AF10" s="11">
        <v>1</v>
      </c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</row>
    <row r="11" ht="15" customHeight="1">
      <c r="A11" s="11">
        <v>1</v>
      </c>
      <c r="B11" t="s" s="7">
        <v>65</v>
      </c>
      <c r="C11" t="s" s="7">
        <v>48</v>
      </c>
      <c r="D11" t="s" s="7">
        <v>49</v>
      </c>
      <c r="E11" s="6"/>
      <c r="F11" s="12">
        <v>3.2</v>
      </c>
      <c r="G11" s="40">
        <f>(I11*0.6)+(K11*100/3*0.4)</f>
        <v>22.53533333333333</v>
      </c>
      <c r="H11" s="41">
        <f>(J11*0.6)+(K11*100/3*0.4)</f>
        <v>26.59466457444825</v>
      </c>
      <c r="I11" s="42">
        <v>22.67</v>
      </c>
      <c r="J11" s="12">
        <f>20*((M11*M$1)+(N11*N$1)+(O11*O$1)+(P11*P$1)+(Q11*Q$1)+(R11*R$1)+(S11*S$1)+(T11*T$1)+(U11*U$1)+(V11*V$1)+(W11*W$1)+(X11*X$1)+(Y11*Y$1)+(Z11*Z$1))</f>
        <v>29.43555206852486</v>
      </c>
      <c r="K11" s="12">
        <v>0.67</v>
      </c>
      <c r="L11" s="12">
        <f>(SUM(AA11:AF11)/6)-1</f>
        <v>0.6666666666666667</v>
      </c>
      <c r="M11" s="13">
        <v>1.638225255972696</v>
      </c>
      <c r="N11" s="13">
        <v>1.370254067941764</v>
      </c>
      <c r="O11" s="13">
        <v>2.772277227722772</v>
      </c>
      <c r="P11" s="13">
        <v>3.3</v>
      </c>
      <c r="Q11" s="13">
        <v>1.1</v>
      </c>
      <c r="R11" s="13">
        <v>0</v>
      </c>
      <c r="S11" s="13">
        <v>2.9</v>
      </c>
      <c r="T11" s="13">
        <v>1.342657342657343</v>
      </c>
      <c r="U11" s="13">
        <v>2.145347278090641</v>
      </c>
      <c r="V11" s="13">
        <v>0.8951048951048952</v>
      </c>
      <c r="W11" s="13">
        <v>1.8</v>
      </c>
      <c r="X11" s="13">
        <v>2.707692307692308</v>
      </c>
      <c r="Y11" s="13">
        <v>1.846153846153846</v>
      </c>
      <c r="Z11" s="13">
        <v>0.6</v>
      </c>
      <c r="AA11" s="11">
        <v>4</v>
      </c>
      <c r="AB11" s="11">
        <v>2</v>
      </c>
      <c r="AC11" s="11">
        <v>1</v>
      </c>
      <c r="AD11" s="11">
        <v>1</v>
      </c>
      <c r="AE11" s="11">
        <v>1</v>
      </c>
      <c r="AF11" s="11">
        <v>1</v>
      </c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</row>
    <row r="12" ht="15" customHeight="1">
      <c r="A12" s="11">
        <v>34</v>
      </c>
      <c r="B12" t="s" s="7">
        <v>55</v>
      </c>
      <c r="C12" t="s" s="7">
        <v>58</v>
      </c>
      <c r="D12" t="s" s="7">
        <v>49</v>
      </c>
      <c r="E12" t="s" s="7">
        <v>50</v>
      </c>
      <c r="F12" s="12">
        <v>3.52</v>
      </c>
      <c r="G12" s="40">
        <f>(I12*0.6)+(K12*100/3*0.4)</f>
        <v>19.33466666666667</v>
      </c>
      <c r="H12" s="41">
        <f>(J12*0.6)+(K12*100/3*0.4)</f>
        <v>22.80953435775302</v>
      </c>
      <c r="I12" s="42">
        <v>13.78</v>
      </c>
      <c r="J12" s="12">
        <f>20*((M12*M$1)+(N12*N$1)+(O12*O$1)+(P12*P$1)+(Q12*Q$1)+(R12*R$1)+(S12*S$1)+(T12*T$1)+(U12*U$1)+(V12*V$1)+(W12*W$1)+(X12*X$1)+(Y12*Y$1)+(Z12*Z$1))</f>
        <v>19.57144615181059</v>
      </c>
      <c r="K12" s="12">
        <v>0.83</v>
      </c>
      <c r="L12" s="12">
        <f>(SUM(AA12:AF12)/6)-1</f>
        <v>0.8333333333333333</v>
      </c>
      <c r="M12" s="13">
        <v>1.651877133105802</v>
      </c>
      <c r="N12" s="13">
        <v>1.339803977543058</v>
      </c>
      <c r="O12" s="13">
        <v>2.178217821782178</v>
      </c>
      <c r="P12" s="13">
        <v>0</v>
      </c>
      <c r="Q12" s="13">
        <v>0.6</v>
      </c>
      <c r="R12" s="13">
        <v>2.5</v>
      </c>
      <c r="S12" s="13">
        <v>0.9</v>
      </c>
      <c r="T12" s="13">
        <v>0</v>
      </c>
      <c r="U12" s="13">
        <v>1.651917404129793</v>
      </c>
      <c r="V12" s="13">
        <v>0.4923076923076923</v>
      </c>
      <c r="W12" s="13">
        <v>0.4</v>
      </c>
      <c r="X12" s="13">
        <v>1.624615384615385</v>
      </c>
      <c r="Y12" s="13">
        <v>0.2707692307692308</v>
      </c>
      <c r="Z12" s="13">
        <v>0.5</v>
      </c>
      <c r="AA12" s="11">
        <v>2</v>
      </c>
      <c r="AB12" s="11">
        <v>4</v>
      </c>
      <c r="AC12" s="11">
        <v>1</v>
      </c>
      <c r="AD12" s="11">
        <v>1</v>
      </c>
      <c r="AE12" s="11">
        <v>1</v>
      </c>
      <c r="AF12" s="11">
        <v>2</v>
      </c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ht="15" customHeight="1">
      <c r="A13" s="11">
        <v>33</v>
      </c>
      <c r="B13" t="s" s="7">
        <v>55</v>
      </c>
      <c r="C13" t="s" s="7">
        <v>57</v>
      </c>
      <c r="D13" t="s" s="7">
        <v>49</v>
      </c>
      <c r="E13" t="s" s="7">
        <v>50</v>
      </c>
      <c r="F13" s="12">
        <v>4.5</v>
      </c>
      <c r="G13" s="40">
        <f>(I13*0.6)+(K13*100/3*0.4)</f>
        <v>24.66133333333334</v>
      </c>
      <c r="H13" s="41">
        <f>(J13*0.6)+(K13*100/3*0.4)</f>
        <v>30.44529462381472</v>
      </c>
      <c r="I13" s="42">
        <v>18.88</v>
      </c>
      <c r="J13" s="12">
        <f>20*((M13*M$1)+(N13*N$1)+(O13*O$1)+(P13*P$1)+(Q13*Q$1)+(R13*R$1)+(S13*S$1)+(T13*T$1)+(U13*U$1)+(V13*V$1)+(W13*W$1)+(X13*X$1)+(Y13*Y$1)+(Z13*Z$1))</f>
        <v>28.51993548413564</v>
      </c>
      <c r="K13" s="12">
        <v>1</v>
      </c>
      <c r="L13" s="12">
        <f>(SUM(AA13:AF13)/6)-1</f>
        <v>1</v>
      </c>
      <c r="M13" s="13">
        <v>2.111774744027304</v>
      </c>
      <c r="N13" s="13">
        <v>1.712817584927205</v>
      </c>
      <c r="O13" s="13">
        <v>2.227722772277228</v>
      </c>
      <c r="P13" s="13">
        <v>1.7</v>
      </c>
      <c r="Q13" s="13">
        <v>5</v>
      </c>
      <c r="R13" s="13">
        <v>0</v>
      </c>
      <c r="S13" s="13">
        <v>1.1</v>
      </c>
      <c r="T13" s="13">
        <v>0</v>
      </c>
      <c r="U13" s="13">
        <v>2.413515687851971</v>
      </c>
      <c r="V13" s="13">
        <v>1.258741258741259</v>
      </c>
      <c r="W13" s="13">
        <v>1</v>
      </c>
      <c r="X13" s="13">
        <v>1.038461538461538</v>
      </c>
      <c r="Y13" s="13">
        <v>1.384615384615385</v>
      </c>
      <c r="Z13" s="13">
        <v>0.7</v>
      </c>
      <c r="AA13" s="11">
        <v>2</v>
      </c>
      <c r="AB13" s="11">
        <v>3</v>
      </c>
      <c r="AC13" s="11">
        <v>2</v>
      </c>
      <c r="AD13" s="11">
        <v>2</v>
      </c>
      <c r="AE13" s="11">
        <v>1</v>
      </c>
      <c r="AF13" s="11">
        <v>2</v>
      </c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</row>
    <row r="14" ht="15" customHeight="1">
      <c r="A14" s="11">
        <v>32</v>
      </c>
      <c r="B14" t="s" s="7">
        <v>55</v>
      </c>
      <c r="C14" t="s" s="7">
        <v>56</v>
      </c>
      <c r="D14" t="s" s="7">
        <v>49</v>
      </c>
      <c r="E14" t="s" s="7">
        <v>50</v>
      </c>
      <c r="F14" s="12">
        <v>3.7</v>
      </c>
      <c r="G14" s="40">
        <f>(I14*0.6)+(K14*100/3*0.4)</f>
        <v>22.38733333333334</v>
      </c>
      <c r="H14" s="41">
        <f>(J14*0.6)+(K14*100/3*0.4)</f>
        <v>26.59186976212345</v>
      </c>
      <c r="I14" s="42">
        <v>15.09</v>
      </c>
      <c r="J14" s="12">
        <f>20*((M14*M$1)+(N14*N$1)+(O14*O$1)+(P14*P$1)+(Q14*Q$1)+(R14*R$1)+(S14*S$1)+(T14*T$1)+(U14*U$1)+(V14*V$1)+(W14*W$1)+(X14*X$1)+(Y14*Y$1)+(Z14*Z$1))</f>
        <v>22.0975607146502</v>
      </c>
      <c r="K14" s="12">
        <v>1</v>
      </c>
      <c r="L14" s="12">
        <f>(SUM(AA14:AF14)/6)-1</f>
        <v>1</v>
      </c>
      <c r="M14" s="13">
        <v>1.736348122866894</v>
      </c>
      <c r="N14" s="13">
        <v>1.408316680940147</v>
      </c>
      <c r="O14" s="13">
        <v>1.831683168316832</v>
      </c>
      <c r="P14" s="13">
        <v>1.7</v>
      </c>
      <c r="Q14" s="13">
        <v>3.3</v>
      </c>
      <c r="R14" s="13">
        <v>0</v>
      </c>
      <c r="S14" s="13">
        <v>0.8</v>
      </c>
      <c r="T14" s="13">
        <v>0</v>
      </c>
      <c r="U14" s="13">
        <v>2.976669348350764</v>
      </c>
      <c r="V14" s="13">
        <v>0.5174825174825175</v>
      </c>
      <c r="W14" s="13">
        <v>0.1</v>
      </c>
      <c r="X14" s="13">
        <v>1.138461538461539</v>
      </c>
      <c r="Y14" s="13">
        <v>1.138461538461539</v>
      </c>
      <c r="Z14" s="13">
        <v>0.4</v>
      </c>
      <c r="AA14" s="11">
        <v>1</v>
      </c>
      <c r="AB14" s="11">
        <v>3</v>
      </c>
      <c r="AC14" s="11">
        <v>3</v>
      </c>
      <c r="AD14" s="11">
        <v>3</v>
      </c>
      <c r="AE14" s="11">
        <v>1</v>
      </c>
      <c r="AF14" s="11">
        <v>1</v>
      </c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</row>
    <row r="15" ht="15" customHeight="1">
      <c r="A15" s="11">
        <v>31</v>
      </c>
      <c r="B15" t="s" s="7">
        <v>55</v>
      </c>
      <c r="C15" t="s" s="7">
        <v>48</v>
      </c>
      <c r="D15" t="s" s="7">
        <v>49</v>
      </c>
      <c r="E15" s="6"/>
      <c r="F15" s="12">
        <v>11.72</v>
      </c>
      <c r="G15" s="40">
        <f>(I15*0.6)+(K15*100/3*0.4)</f>
        <v>11.25466666666667</v>
      </c>
      <c r="H15" s="41">
        <f>(J15*0.6)+(K15*100/3*0.4)</f>
        <v>31.0637915834149</v>
      </c>
      <c r="I15" s="42">
        <v>14.98</v>
      </c>
      <c r="J15" s="12">
        <f>20*((M15*M$1)+(N15*N$1)+(O15*O$1)+(P15*P$1)+(Q15*Q$1)+(R15*R$1)+(S15*S$1)+(T15*T$1)+(U15*U$1)+(V15*V$1)+(W15*W$1)+(X15*X$1)+(Y15*Y$1)+(Z15*Z$1))</f>
        <v>47.9952081945804</v>
      </c>
      <c r="K15" s="12">
        <v>0.17</v>
      </c>
      <c r="L15" s="12">
        <f>(SUM(AA15:AF15)/6)-1</f>
        <v>0.1666666666666667</v>
      </c>
      <c r="M15" s="13">
        <v>5</v>
      </c>
      <c r="N15" s="13">
        <v>4.460938243410411</v>
      </c>
      <c r="O15" s="13">
        <v>4.351485148514851</v>
      </c>
      <c r="P15" s="13">
        <v>1.7</v>
      </c>
      <c r="Q15" s="13">
        <v>3.3</v>
      </c>
      <c r="R15" s="13">
        <v>0</v>
      </c>
      <c r="S15" s="13">
        <v>0.7</v>
      </c>
      <c r="T15" s="13">
        <v>1.639160839160839</v>
      </c>
      <c r="U15" s="13">
        <v>3.142933762402789</v>
      </c>
      <c r="V15" s="13">
        <v>1.639160839160839</v>
      </c>
      <c r="W15" s="13">
        <v>0.5</v>
      </c>
      <c r="X15" s="13">
        <v>4.056923076923077</v>
      </c>
      <c r="Y15" s="13">
        <v>2.253846153846154</v>
      </c>
      <c r="Z15" s="13">
        <v>0.6</v>
      </c>
      <c r="AA15" s="11">
        <v>1</v>
      </c>
      <c r="AB15" s="11">
        <v>1</v>
      </c>
      <c r="AC15" s="11">
        <v>1</v>
      </c>
      <c r="AD15" s="11">
        <v>1</v>
      </c>
      <c r="AE15" s="11">
        <v>1</v>
      </c>
      <c r="AF15" s="11">
        <v>2</v>
      </c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</row>
    <row r="16" ht="15" customHeight="1">
      <c r="A16" s="11">
        <v>19</v>
      </c>
      <c r="B16" t="s" s="7">
        <v>61</v>
      </c>
      <c r="C16" t="s" s="7">
        <v>78</v>
      </c>
      <c r="D16" t="s" s="7">
        <v>60</v>
      </c>
      <c r="E16" s="6"/>
      <c r="F16" s="12">
        <v>1.32</v>
      </c>
      <c r="G16" s="40">
        <f>(I16*0.6)+(K16*100/3*0.4)</f>
        <v>30.402</v>
      </c>
      <c r="H16" s="41">
        <f>(J16*0.6)+(K16*100/3*0.4)</f>
        <v>28.92780308595661</v>
      </c>
      <c r="I16" s="42">
        <v>24.67</v>
      </c>
      <c r="J16" s="12">
        <f>20*((M16*M$1)+(N16*N$1)+(O16*O$1)+(P16*P$1)+(Q16*Q$1)+(R16*R$1)+(S16*S$1)+(T16*T$1)+(U16*U$1)+(V16*V$1)+(W16*W$1)+(X16*X$1)+(Y16*Y$1)+(Z16*Z$1))</f>
        <v>22.21300514326102</v>
      </c>
      <c r="K16" s="12">
        <v>1.17</v>
      </c>
      <c r="L16" s="12">
        <f>(SUM(AA16:AF16)/6)-1</f>
        <v>1.166666666666667</v>
      </c>
      <c r="M16" s="13">
        <v>0.6757679180887372</v>
      </c>
      <c r="N16" s="13">
        <v>0.6280331144733086</v>
      </c>
      <c r="O16" s="13">
        <v>3.103960396039604</v>
      </c>
      <c r="P16" s="13">
        <v>3.3</v>
      </c>
      <c r="Q16" s="13">
        <v>5</v>
      </c>
      <c r="R16" s="13">
        <v>5</v>
      </c>
      <c r="S16" s="13">
        <v>2.8</v>
      </c>
      <c r="T16" s="13">
        <v>0</v>
      </c>
      <c r="U16" s="13">
        <v>1.238938053097345</v>
      </c>
      <c r="V16" s="13">
        <v>0.1846153846153846</v>
      </c>
      <c r="W16" s="13">
        <v>0.1</v>
      </c>
      <c r="X16" s="13">
        <v>0</v>
      </c>
      <c r="Y16" s="13">
        <v>0.913846153846154</v>
      </c>
      <c r="Z16" s="13">
        <v>0.1</v>
      </c>
      <c r="AA16" s="11">
        <v>2</v>
      </c>
      <c r="AB16" s="11">
        <v>1</v>
      </c>
      <c r="AC16" s="11">
        <v>4</v>
      </c>
      <c r="AD16" s="11">
        <v>4</v>
      </c>
      <c r="AE16" s="11">
        <v>1</v>
      </c>
      <c r="AF16" s="11">
        <v>1</v>
      </c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</row>
    <row r="17" ht="15" customHeight="1">
      <c r="A17" s="11">
        <v>18</v>
      </c>
      <c r="B17" t="s" s="7">
        <v>61</v>
      </c>
      <c r="C17" t="s" s="7">
        <v>62</v>
      </c>
      <c r="D17" t="s" s="7">
        <v>60</v>
      </c>
      <c r="E17" t="s" s="7">
        <v>50</v>
      </c>
      <c r="F17" s="12">
        <v>1.15</v>
      </c>
      <c r="G17" s="40">
        <f>(I17*0.6)+(K17*100/3*0.4)</f>
        <v>34.66266666666667</v>
      </c>
      <c r="H17" s="41">
        <f>(J17*0.6)+(K17*100/3*0.4)</f>
        <v>31.48163497061759</v>
      </c>
      <c r="I17" s="42">
        <v>20.66</v>
      </c>
      <c r="J17" s="12">
        <f>20*((M17*M$1)+(N17*N$1)+(O17*O$1)+(P17*P$1)+(Q17*Q$1)+(R17*R$1)+(S17*S$1)+(T17*T$1)+(U17*U$1)+(V17*V$1)+(W17*W$1)+(X17*X$1)+(Y17*Y$1)+(Z17*Z$1))</f>
        <v>15.35828050658488</v>
      </c>
      <c r="K17" s="12">
        <v>1.67</v>
      </c>
      <c r="L17" s="12">
        <f>(SUM(AA17:AF17)/6)-1</f>
        <v>1.666666666666667</v>
      </c>
      <c r="M17" s="13">
        <v>0.5887372013651877</v>
      </c>
      <c r="N17" s="13">
        <v>0.5471500618517461</v>
      </c>
      <c r="O17" s="13">
        <v>2.846534653465346</v>
      </c>
      <c r="P17" s="13">
        <v>3.3</v>
      </c>
      <c r="Q17" s="13">
        <v>1.7</v>
      </c>
      <c r="R17" s="13">
        <v>0</v>
      </c>
      <c r="S17" s="13">
        <v>3</v>
      </c>
      <c r="T17" s="13">
        <v>0</v>
      </c>
      <c r="U17" s="13">
        <v>0</v>
      </c>
      <c r="V17" s="13">
        <v>0.5629370629370629</v>
      </c>
      <c r="W17" s="13">
        <v>0.3</v>
      </c>
      <c r="X17" s="13">
        <v>1.636538461538461</v>
      </c>
      <c r="Y17" s="13">
        <v>0.9730769230769231</v>
      </c>
      <c r="Z17" s="13">
        <v>0</v>
      </c>
      <c r="AA17" s="11">
        <v>1</v>
      </c>
      <c r="AB17" s="11">
        <v>1</v>
      </c>
      <c r="AC17" s="11">
        <v>3</v>
      </c>
      <c r="AD17" s="11">
        <v>3</v>
      </c>
      <c r="AE17" s="11">
        <v>4</v>
      </c>
      <c r="AF17" s="11">
        <v>4</v>
      </c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</row>
    <row r="18" ht="15" customHeight="1">
      <c r="A18" s="11">
        <v>20</v>
      </c>
      <c r="B18" t="s" s="7">
        <v>61</v>
      </c>
      <c r="C18" t="s" s="7">
        <v>63</v>
      </c>
      <c r="D18" t="s" s="7">
        <v>60</v>
      </c>
      <c r="E18" t="s" s="7">
        <v>50</v>
      </c>
      <c r="F18" s="12">
        <v>1.03</v>
      </c>
      <c r="G18" s="40">
        <f>(I18*0.6)+(K18*100/3*0.4)</f>
        <v>31.25133333333333</v>
      </c>
      <c r="H18" s="41">
        <f>(J18*0.6)+(K18*100/3*0.4)</f>
        <v>28.9327911107161</v>
      </c>
      <c r="I18" s="42">
        <v>22.53</v>
      </c>
      <c r="J18" s="12">
        <f>20*((M18*M$1)+(N18*N$1)+(O18*O$1)+(P18*P$1)+(Q18*Q$1)+(R18*R$1)+(S18*S$1)+(T18*T$1)+(U18*U$1)+(V18*V$1)+(W18*W$1)+(X18*X$1)+(Y18*Y$1)+(Z18*Z$1))</f>
        <v>18.66576296230462</v>
      </c>
      <c r="K18" s="12">
        <v>1.33</v>
      </c>
      <c r="L18" s="12">
        <f>(SUM(AA18:AF18)/6)-1</f>
        <v>1.333333333333333</v>
      </c>
      <c r="M18" s="13">
        <v>0.5273037542662116</v>
      </c>
      <c r="N18" s="13">
        <v>0.4900561423541726</v>
      </c>
      <c r="O18" s="13">
        <v>2.804455445544555</v>
      </c>
      <c r="P18" s="13">
        <v>1.7</v>
      </c>
      <c r="Q18" s="13">
        <v>3.3</v>
      </c>
      <c r="R18" s="13">
        <v>5</v>
      </c>
      <c r="S18" s="13">
        <v>2.7</v>
      </c>
      <c r="T18" s="13">
        <v>0</v>
      </c>
      <c r="U18" s="13">
        <v>0.82864038616251</v>
      </c>
      <c r="V18" s="13">
        <v>1.008391608391608</v>
      </c>
      <c r="W18" s="13">
        <v>0.3</v>
      </c>
      <c r="X18" s="13">
        <v>0</v>
      </c>
      <c r="Y18" s="13">
        <v>0.5546153846153846</v>
      </c>
      <c r="Z18" s="13">
        <v>0.1</v>
      </c>
      <c r="AA18" s="11">
        <v>1</v>
      </c>
      <c r="AB18" s="11">
        <v>1</v>
      </c>
      <c r="AC18" s="11">
        <v>4</v>
      </c>
      <c r="AD18" s="11">
        <v>4</v>
      </c>
      <c r="AE18" s="11">
        <v>2</v>
      </c>
      <c r="AF18" s="11">
        <v>2</v>
      </c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</row>
    <row r="19" ht="15" customHeight="1">
      <c r="A19" s="11">
        <v>16</v>
      </c>
      <c r="B19" t="s" s="7">
        <v>61</v>
      </c>
      <c r="C19" t="s" s="7">
        <v>48</v>
      </c>
      <c r="D19" t="s" s="7">
        <v>60</v>
      </c>
      <c r="E19" s="6"/>
      <c r="F19" s="12">
        <v>5</v>
      </c>
      <c r="G19" s="40">
        <f>(I19*0.6)+(K19*100/3*0.4)</f>
        <v>13.14466666666667</v>
      </c>
      <c r="H19" s="41">
        <f>(J19*0.6)+(K19*100/3*0.4)</f>
        <v>21.97871302845932</v>
      </c>
      <c r="I19" s="42">
        <v>18.13</v>
      </c>
      <c r="J19" s="12">
        <f>20*((M19*M$1)+(N19*N$1)+(O19*O$1)+(P19*P$1)+(Q19*Q$1)+(R19*R$1)+(S19*S$1)+(T19*T$1)+(U19*U$1)+(V19*V$1)+(W19*W$1)+(X19*X$1)+(Y19*Y$1)+(Z19*Z$1))</f>
        <v>32.85341060298776</v>
      </c>
      <c r="K19" s="12">
        <v>0.17</v>
      </c>
      <c r="L19" s="12">
        <f>(SUM(AA19:AF19)/6)-1</f>
        <v>0.1666666666666667</v>
      </c>
      <c r="M19" s="13">
        <v>2.133105802047782</v>
      </c>
      <c r="N19" s="13">
        <v>1.903130649919117</v>
      </c>
      <c r="O19" s="13">
        <v>3.712871287128713</v>
      </c>
      <c r="P19" s="13">
        <v>1.7</v>
      </c>
      <c r="Q19" s="13">
        <v>3.3</v>
      </c>
      <c r="R19" s="13">
        <v>2.5</v>
      </c>
      <c r="S19" s="13">
        <v>1.9</v>
      </c>
      <c r="T19" s="13">
        <v>0</v>
      </c>
      <c r="U19" s="13">
        <v>3.016894609814964</v>
      </c>
      <c r="V19" s="13">
        <v>1.748251748251748</v>
      </c>
      <c r="W19" s="13">
        <v>0.6</v>
      </c>
      <c r="X19" s="13">
        <v>2.692307692307692</v>
      </c>
      <c r="Y19" s="13">
        <v>3.269230769230769</v>
      </c>
      <c r="Z19" s="13">
        <v>0.1</v>
      </c>
      <c r="AA19" s="11">
        <v>1</v>
      </c>
      <c r="AB19" s="11">
        <v>1</v>
      </c>
      <c r="AC19" s="11">
        <v>1</v>
      </c>
      <c r="AD19" s="11">
        <v>1</v>
      </c>
      <c r="AE19" s="11">
        <v>2</v>
      </c>
      <c r="AF19" s="11">
        <v>1</v>
      </c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</row>
    <row r="20" ht="15" customHeight="1">
      <c r="A20" s="11">
        <v>17</v>
      </c>
      <c r="B20" t="s" s="7">
        <v>61</v>
      </c>
      <c r="C20" t="s" s="7">
        <v>80</v>
      </c>
      <c r="D20" t="s" s="7">
        <v>60</v>
      </c>
      <c r="E20" s="6"/>
      <c r="F20" s="12">
        <v>1.5</v>
      </c>
      <c r="G20" s="40">
        <f>(I20*0.6)+(K20*100/3*0.4)</f>
        <v>18.824</v>
      </c>
      <c r="H20" s="41">
        <f>(J20*0.6)+(K20*100/3*0.4)</f>
        <v>17.12085504990445</v>
      </c>
      <c r="I20" s="42">
        <v>24.04</v>
      </c>
      <c r="J20" s="12">
        <f>20*((M20*M$1)+(N20*N$1)+(O20*O$1)+(P20*P$1)+(Q20*Q$1)+(R20*R$1)+(S20*S$1)+(T20*T$1)+(U20*U$1)+(V20*V$1)+(W20*W$1)+(X20*X$1)+(Y20*Y$1)+(Z20*Z$1))</f>
        <v>21.20142508317409</v>
      </c>
      <c r="K20" s="12">
        <v>0.33</v>
      </c>
      <c r="L20" s="12">
        <f>(SUM(AA20:AF20)/6)-1</f>
        <v>0.3333333333333333</v>
      </c>
      <c r="M20" s="13">
        <v>0.8319112627986348</v>
      </c>
      <c r="N20" s="13">
        <v>0.7136739937196689</v>
      </c>
      <c r="O20" s="13">
        <v>3.341584158415842</v>
      </c>
      <c r="P20" s="13">
        <v>2.8</v>
      </c>
      <c r="Q20" s="13">
        <v>1.7</v>
      </c>
      <c r="R20" s="13">
        <v>0</v>
      </c>
      <c r="S20" s="13">
        <v>2.9</v>
      </c>
      <c r="T20" s="13">
        <v>0</v>
      </c>
      <c r="U20" s="13">
        <v>0.8045052292839904</v>
      </c>
      <c r="V20" s="13">
        <v>1.678321678321678</v>
      </c>
      <c r="W20" s="13">
        <v>1.3</v>
      </c>
      <c r="X20" s="13">
        <v>1.096153846153846</v>
      </c>
      <c r="Y20" s="13">
        <v>1.5</v>
      </c>
      <c r="Z20" s="13">
        <v>0.4</v>
      </c>
      <c r="AA20" s="11">
        <v>1</v>
      </c>
      <c r="AB20" s="11">
        <v>1</v>
      </c>
      <c r="AC20" s="11">
        <v>1</v>
      </c>
      <c r="AD20" s="11">
        <v>1</v>
      </c>
      <c r="AE20" s="11">
        <v>2</v>
      </c>
      <c r="AF20" s="11">
        <v>2</v>
      </c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</row>
    <row r="21" ht="15" customHeight="1">
      <c r="A21" s="11">
        <v>10</v>
      </c>
      <c r="B21" t="s" s="7">
        <v>47</v>
      </c>
      <c r="C21" t="s" s="7">
        <v>59</v>
      </c>
      <c r="D21" t="s" s="7">
        <v>60</v>
      </c>
      <c r="E21" t="s" s="7">
        <v>50</v>
      </c>
      <c r="F21" s="12">
        <v>0.87</v>
      </c>
      <c r="G21" s="40">
        <f>(I21*0.6)+(K21*100/3*0.4)</f>
        <v>49.012</v>
      </c>
      <c r="H21" s="41">
        <f>(J21*0.6)+(K21*100/3*0.4)</f>
        <v>39.16813674813601</v>
      </c>
      <c r="I21" s="42">
        <v>41.02</v>
      </c>
      <c r="J21" s="12">
        <f>20*((M21*M$1)+(N21*N$1)+(O21*O$1)+(P21*P$1)+(Q21*Q$1)+(R21*R$1)+(S21*S$1)+(T21*T$1)+(U21*U$1)+(V21*V$1)+(W21*W$1)+(X21*X$1)+(Y21*Y$1)+(Z21*Z$1))</f>
        <v>24.61356124689335</v>
      </c>
      <c r="K21" s="12">
        <v>1.83</v>
      </c>
      <c r="L21" s="12">
        <f>(SUM(AA21:AF21)/6)-1</f>
        <v>1.833333333333333</v>
      </c>
      <c r="M21" s="13">
        <v>1.670221843003413</v>
      </c>
      <c r="N21" s="13">
        <v>1.862689123608336</v>
      </c>
      <c r="O21" s="13">
        <v>3.23019801980198</v>
      </c>
      <c r="P21" s="13">
        <v>3.3</v>
      </c>
      <c r="Q21" s="13">
        <v>3.3</v>
      </c>
      <c r="R21" s="13">
        <v>0</v>
      </c>
      <c r="S21" s="13">
        <v>3.3</v>
      </c>
      <c r="T21" s="13">
        <v>0</v>
      </c>
      <c r="U21" s="13">
        <v>0.8165728077232501</v>
      </c>
      <c r="V21" s="13">
        <v>0.2433566433566434</v>
      </c>
      <c r="W21" s="13">
        <v>0.2</v>
      </c>
      <c r="X21" s="13">
        <v>0</v>
      </c>
      <c r="Y21" s="13">
        <v>1.070769230769231</v>
      </c>
      <c r="Z21" s="13">
        <v>0.5</v>
      </c>
      <c r="AA21" s="11">
        <v>2</v>
      </c>
      <c r="AB21" s="11">
        <v>4</v>
      </c>
      <c r="AC21" s="11">
        <v>2</v>
      </c>
      <c r="AD21" s="11">
        <v>2</v>
      </c>
      <c r="AE21" s="11">
        <v>3</v>
      </c>
      <c r="AF21" s="11">
        <v>4</v>
      </c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</row>
    <row r="22" ht="15" customHeight="1">
      <c r="A22" s="11">
        <v>28</v>
      </c>
      <c r="B22" t="s" s="7">
        <v>54</v>
      </c>
      <c r="C22" t="s" s="7">
        <v>64</v>
      </c>
      <c r="D22" t="s" s="7">
        <v>60</v>
      </c>
      <c r="E22" t="s" s="7">
        <v>50</v>
      </c>
      <c r="F22" s="12">
        <v>1.29</v>
      </c>
      <c r="G22" s="40">
        <f>(I22*0.6)+(K22*100/3*0.4)</f>
        <v>33.72266666666667</v>
      </c>
      <c r="H22" s="41">
        <f>(J22*0.6)+(K22*100/3*0.4)</f>
        <v>32.16445575757576</v>
      </c>
      <c r="I22" s="42">
        <v>37.76</v>
      </c>
      <c r="J22" s="12">
        <f>20*((M22*M$1)+(N22*N$1)+(O22*O$1)+(P22*P$1)+(Q22*Q$1)+(R22*R$1)+(S22*S$1)+(T22*T$1)+(U22*U$1)+(V22*V$1)+(W22*W$1)+(X22*X$1)+(Y22*Y$1)+(Z22*Z$1))</f>
        <v>35.16298181818182</v>
      </c>
      <c r="K22" s="12">
        <v>0.83</v>
      </c>
      <c r="L22" s="12">
        <f>(SUM(AA22:AF22)/6)-1</f>
        <v>0.8333333333333333</v>
      </c>
      <c r="M22" s="13">
        <v>0</v>
      </c>
      <c r="N22" s="13">
        <v>0</v>
      </c>
      <c r="O22" s="13">
        <v>0</v>
      </c>
      <c r="P22" s="13">
        <v>1.7</v>
      </c>
      <c r="Q22" s="13">
        <v>1.7</v>
      </c>
      <c r="R22" s="13">
        <v>0</v>
      </c>
      <c r="S22" s="13">
        <v>1.3</v>
      </c>
      <c r="T22" s="13">
        <v>0</v>
      </c>
      <c r="U22" s="13">
        <v>0</v>
      </c>
      <c r="V22" s="13">
        <v>4.51048951048951</v>
      </c>
      <c r="W22" s="13">
        <v>5</v>
      </c>
      <c r="X22" s="13">
        <v>1.091538461538462</v>
      </c>
      <c r="Y22" s="13">
        <v>1.141153846153846</v>
      </c>
      <c r="Z22" s="13">
        <v>3.9</v>
      </c>
      <c r="AA22" s="11">
        <v>3</v>
      </c>
      <c r="AB22" s="11">
        <v>1</v>
      </c>
      <c r="AC22" s="11">
        <v>2</v>
      </c>
      <c r="AD22" s="11">
        <v>2</v>
      </c>
      <c r="AE22" s="11">
        <v>1</v>
      </c>
      <c r="AF22" s="11">
        <v>2</v>
      </c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</row>
    <row r="23" ht="15" customHeight="1">
      <c r="A23" s="11">
        <v>26</v>
      </c>
      <c r="B23" t="s" s="7">
        <v>53</v>
      </c>
      <c r="C23" t="s" s="7">
        <v>81</v>
      </c>
      <c r="D23" t="s" s="7">
        <v>60</v>
      </c>
      <c r="E23" s="6"/>
      <c r="F23" s="12">
        <v>1.8</v>
      </c>
      <c r="G23" s="40">
        <f>(I23*0.6)+(K23*100/3*0.4)</f>
        <v>26.19133333333333</v>
      </c>
      <c r="H23" s="41">
        <f>(J23*0.6)+(K23*100/3*0.4)</f>
        <v>26.25016839607751</v>
      </c>
      <c r="I23" s="42">
        <v>21.43</v>
      </c>
      <c r="J23" s="12">
        <f>20*((M23*M$1)+(N23*N$1)+(O23*O$1)+(P23*P$1)+(Q23*Q$1)+(R23*R$1)+(S23*S$1)+(T23*T$1)+(U23*U$1)+(V23*V$1)+(W23*W$1)+(X23*X$1)+(Y23*Y$1)+(Z23*Z$1))</f>
        <v>21.52805843790695</v>
      </c>
      <c r="K23" s="12">
        <v>1</v>
      </c>
      <c r="L23" s="12">
        <f>(SUM(AA23:AF23)/6)-1</f>
        <v>1</v>
      </c>
      <c r="M23" s="13">
        <v>0.3839590443686007</v>
      </c>
      <c r="N23" s="13">
        <v>0.5138452754781616</v>
      </c>
      <c r="O23" s="13">
        <v>2.450495049504951</v>
      </c>
      <c r="P23" s="13">
        <v>1.7</v>
      </c>
      <c r="Q23" s="13">
        <v>3.3</v>
      </c>
      <c r="R23" s="13">
        <v>5</v>
      </c>
      <c r="S23" s="13">
        <v>5</v>
      </c>
      <c r="T23" s="13">
        <v>0</v>
      </c>
      <c r="U23" s="13">
        <v>1.206757843925985</v>
      </c>
      <c r="V23" s="13">
        <v>0</v>
      </c>
      <c r="W23" s="13">
        <v>0</v>
      </c>
      <c r="X23" s="13">
        <v>0.5538461538461539</v>
      </c>
      <c r="Y23" s="13">
        <v>0.9692307692307691</v>
      </c>
      <c r="Z23" s="13">
        <v>0.4</v>
      </c>
      <c r="AA23" s="11">
        <v>1</v>
      </c>
      <c r="AB23" s="11">
        <v>3</v>
      </c>
      <c r="AC23" s="11">
        <v>3</v>
      </c>
      <c r="AD23" s="11">
        <v>3</v>
      </c>
      <c r="AE23" s="11">
        <v>1</v>
      </c>
      <c r="AF23" s="11">
        <v>1</v>
      </c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</row>
    <row r="24" ht="15" customHeight="1">
      <c r="A24" s="11">
        <v>12</v>
      </c>
      <c r="B24" t="s" s="7">
        <v>69</v>
      </c>
      <c r="C24" t="s" s="7">
        <v>78</v>
      </c>
      <c r="D24" t="s" s="7">
        <v>60</v>
      </c>
      <c r="E24" s="6"/>
      <c r="F24" s="12">
        <v>1.94</v>
      </c>
      <c r="G24" s="40">
        <f>(I24*0.6)+(K24*100/3*0.4)</f>
        <v>34.14333333333333</v>
      </c>
      <c r="H24" s="41">
        <f>(J24*0.6)+(K24*100/3*0.4)</f>
        <v>34.40864343373016</v>
      </c>
      <c r="I24" s="42">
        <v>27.35</v>
      </c>
      <c r="J24" s="12">
        <f>20*((M24*M$1)+(N24*N$1)+(O24*O$1)+(P24*P$1)+(Q24*Q$1)+(R24*R$1)+(S24*S$1)+(T24*T$1)+(U24*U$1)+(V24*V$1)+(W24*W$1)+(X24*X$1)+(Y24*Y$1)+(Z24*Z$1))</f>
        <v>27.79218350066137</v>
      </c>
      <c r="K24" s="12">
        <v>1.33</v>
      </c>
      <c r="L24" s="12">
        <f>(SUM(AA24:AF24)/6)-1</f>
        <v>1.333333333333333</v>
      </c>
      <c r="M24" s="13">
        <v>0.4965870307167235</v>
      </c>
      <c r="N24" s="13">
        <v>0.553811019126463</v>
      </c>
      <c r="O24" s="13">
        <v>1.680693069306931</v>
      </c>
      <c r="P24" s="13">
        <v>1.7</v>
      </c>
      <c r="Q24" s="13">
        <v>5</v>
      </c>
      <c r="R24" s="13">
        <v>2.5</v>
      </c>
      <c r="S24" s="13">
        <v>3.3</v>
      </c>
      <c r="T24" s="13">
        <v>1.356643356643357</v>
      </c>
      <c r="U24" s="13">
        <v>2.080986859747922</v>
      </c>
      <c r="V24" s="13">
        <v>0.8139860139860139</v>
      </c>
      <c r="W24" s="13">
        <v>1</v>
      </c>
      <c r="X24" s="13">
        <v>1.641538461538461</v>
      </c>
      <c r="Y24" s="13">
        <v>0.6715384615384614</v>
      </c>
      <c r="Z24" s="13">
        <v>1.2</v>
      </c>
      <c r="AA24" s="11">
        <v>4</v>
      </c>
      <c r="AB24" s="11">
        <v>1</v>
      </c>
      <c r="AC24" s="11">
        <v>2</v>
      </c>
      <c r="AD24" s="11">
        <v>2</v>
      </c>
      <c r="AE24" s="11">
        <v>2</v>
      </c>
      <c r="AF24" s="11">
        <v>3</v>
      </c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</row>
    <row r="25" ht="15" customHeight="1">
      <c r="A25" s="11">
        <v>13</v>
      </c>
      <c r="B25" t="s" s="7">
        <v>69</v>
      </c>
      <c r="C25" t="s" s="7">
        <v>79</v>
      </c>
      <c r="D25" t="s" s="7">
        <v>60</v>
      </c>
      <c r="E25" s="6"/>
      <c r="F25" s="12">
        <v>1.89</v>
      </c>
      <c r="G25" s="40">
        <f>(I25*0.6)+(K25*100/3*0.4)</f>
        <v>26.73733333333334</v>
      </c>
      <c r="H25" s="41">
        <f>(J25*0.6)+(K25*100/3*0.4)</f>
        <v>26.98144305647349</v>
      </c>
      <c r="I25" s="42">
        <v>22.34</v>
      </c>
      <c r="J25" s="12">
        <f>20*((M25*M$1)+(N25*N$1)+(O25*O$1)+(P25*P$1)+(Q25*Q$1)+(R25*R$1)+(S25*S$1)+(T25*T$1)+(U25*U$1)+(V25*V$1)+(W25*W$1)+(X25*X$1)+(Y25*Y$1)+(Z25*Z$1))</f>
        <v>22.74684953856692</v>
      </c>
      <c r="K25" s="12">
        <v>1</v>
      </c>
      <c r="L25" s="12">
        <f>(SUM(AA25:AF25)/6)-1</f>
        <v>1</v>
      </c>
      <c r="M25" s="13">
        <v>0.4837883959044368</v>
      </c>
      <c r="N25" s="13">
        <v>0.5395375392520696</v>
      </c>
      <c r="O25" s="13">
        <v>1.637376237623762</v>
      </c>
      <c r="P25" s="13">
        <v>3.3</v>
      </c>
      <c r="Q25" s="13">
        <v>5</v>
      </c>
      <c r="R25" s="13">
        <v>5</v>
      </c>
      <c r="S25" s="13">
        <v>3</v>
      </c>
      <c r="T25" s="13">
        <v>0</v>
      </c>
      <c r="U25" s="13">
        <v>1.64722445695897</v>
      </c>
      <c r="V25" s="13">
        <v>0</v>
      </c>
      <c r="W25" s="13">
        <v>0.5</v>
      </c>
      <c r="X25" s="13">
        <v>0.5815384615384616</v>
      </c>
      <c r="Y25" s="13">
        <v>0</v>
      </c>
      <c r="Z25" s="13">
        <v>0.5</v>
      </c>
      <c r="AA25" s="11">
        <v>1</v>
      </c>
      <c r="AB25" s="11">
        <v>2</v>
      </c>
      <c r="AC25" s="11">
        <v>2</v>
      </c>
      <c r="AD25" s="11">
        <v>2</v>
      </c>
      <c r="AE25" s="11">
        <v>3</v>
      </c>
      <c r="AF25" s="11">
        <v>2</v>
      </c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</row>
    <row r="26" ht="15" customHeight="1">
      <c r="A26" s="11">
        <v>30</v>
      </c>
      <c r="B26" t="s" s="7">
        <v>74</v>
      </c>
      <c r="C26" t="s" s="7">
        <v>82</v>
      </c>
      <c r="D26" t="s" s="7">
        <v>60</v>
      </c>
      <c r="E26" s="6"/>
      <c r="F26" s="12">
        <v>2.1</v>
      </c>
      <c r="G26" s="40">
        <f>(I26*0.6)+(K26*100/3*0.4)</f>
        <v>18.00066666666667</v>
      </c>
      <c r="H26" s="41">
        <f>(J26*0.6)+(K26*100/3*0.4)</f>
        <v>18.65287757112147</v>
      </c>
      <c r="I26" s="42">
        <v>18.89</v>
      </c>
      <c r="J26" s="12">
        <f>20*((M26*M$1)+(N26*N$1)+(O26*O$1)+(P26*P$1)+(Q26*Q$1)+(R26*R$1)+(S26*S$1)+(T26*T$1)+(U26*U$1)+(V26*V$1)+(W26*W$1)+(X26*X$1)+(Y26*Y$1)+(Z26*Z$1))</f>
        <v>19.97701817409133</v>
      </c>
      <c r="K26" s="12">
        <v>0.5</v>
      </c>
      <c r="L26" s="12">
        <f>(SUM(AA26:AF26)/6)-1</f>
        <v>0.5</v>
      </c>
      <c r="M26" s="13">
        <v>0.6271331058020477</v>
      </c>
      <c r="N26" s="13">
        <v>0.5994861547245218</v>
      </c>
      <c r="O26" s="13">
        <v>1.819306930693069</v>
      </c>
      <c r="P26" s="13">
        <v>1.7</v>
      </c>
      <c r="Q26" s="13">
        <v>5</v>
      </c>
      <c r="R26" s="13">
        <v>5</v>
      </c>
      <c r="S26" s="13">
        <v>0.7</v>
      </c>
      <c r="T26" s="13">
        <v>1.321678321678322</v>
      </c>
      <c r="U26" s="13">
        <v>0.4223652453740949</v>
      </c>
      <c r="V26" s="13">
        <v>0</v>
      </c>
      <c r="W26" s="13">
        <v>0.3</v>
      </c>
      <c r="X26" s="13">
        <v>0.5653846153846154</v>
      </c>
      <c r="Y26" s="13">
        <v>0.1615384615384615</v>
      </c>
      <c r="Z26" s="13">
        <v>0.5</v>
      </c>
      <c r="AA26" s="11">
        <v>1</v>
      </c>
      <c r="AB26" s="11">
        <v>4</v>
      </c>
      <c r="AC26" s="11">
        <v>1</v>
      </c>
      <c r="AD26" s="11">
        <v>1</v>
      </c>
      <c r="AE26" s="11">
        <v>1</v>
      </c>
      <c r="AF26" s="11">
        <v>1</v>
      </c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</row>
    <row r="27" ht="15" customHeight="1">
      <c r="A27" s="11">
        <v>4</v>
      </c>
      <c r="B27" t="s" s="7">
        <v>65</v>
      </c>
      <c r="C27" t="s" s="7">
        <v>77</v>
      </c>
      <c r="D27" t="s" s="7">
        <v>60</v>
      </c>
      <c r="E27" s="6"/>
      <c r="F27" s="12">
        <v>1.2</v>
      </c>
      <c r="G27" s="40">
        <f>(I27*0.6)+(K27*100/3*0.4)</f>
        <v>37.154</v>
      </c>
      <c r="H27" s="41">
        <f>(J27*0.6)+(K27*100/3*0.4)</f>
        <v>34.50010842452436</v>
      </c>
      <c r="I27" s="42">
        <v>28.59</v>
      </c>
      <c r="J27" s="12">
        <f>20*((M27*M$1)+(N27*N$1)+(O27*O$1)+(P27*P$1)+(Q27*Q$1)+(R27*R$1)+(S27*S$1)+(T27*T$1)+(U27*U$1)+(V27*V$1)+(W27*W$1)+(X27*X$1)+(Y27*Y$1)+(Z27*Z$1))</f>
        <v>24.16684737420728</v>
      </c>
      <c r="K27" s="12">
        <v>1.5</v>
      </c>
      <c r="L27" s="12">
        <f>(SUM(AA27:AF27)/6)-1</f>
        <v>1.5</v>
      </c>
      <c r="M27" s="13">
        <v>0.7679180887372012</v>
      </c>
      <c r="N27" s="13">
        <v>0.6280331144733086</v>
      </c>
      <c r="O27" s="13">
        <v>3.415841584158415</v>
      </c>
      <c r="P27" s="13">
        <v>1.7</v>
      </c>
      <c r="Q27" s="13">
        <v>1.7</v>
      </c>
      <c r="R27" s="13">
        <v>2.5</v>
      </c>
      <c r="S27" s="13">
        <v>2.9</v>
      </c>
      <c r="T27" s="13">
        <v>1.342657342657343</v>
      </c>
      <c r="U27" s="13">
        <v>1.68946098149638</v>
      </c>
      <c r="V27" s="13">
        <v>0.5874125874125874</v>
      </c>
      <c r="W27" s="13">
        <v>1.2</v>
      </c>
      <c r="X27" s="13">
        <v>1.661538461538461</v>
      </c>
      <c r="Y27" s="13">
        <v>0.2307692307692308</v>
      </c>
      <c r="Z27" s="13">
        <v>0.8</v>
      </c>
      <c r="AA27" s="11">
        <v>4</v>
      </c>
      <c r="AB27" s="11">
        <v>1</v>
      </c>
      <c r="AC27" s="11">
        <v>3</v>
      </c>
      <c r="AD27" s="11">
        <v>3</v>
      </c>
      <c r="AE27" s="11">
        <v>2</v>
      </c>
      <c r="AF27" s="11">
        <v>2</v>
      </c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</row>
    <row r="28" ht="15" customHeight="1">
      <c r="A28" s="11">
        <v>2</v>
      </c>
      <c r="B28" t="s" s="7">
        <v>65</v>
      </c>
      <c r="C28" t="s" s="7">
        <v>75</v>
      </c>
      <c r="D28" t="s" s="7">
        <v>60</v>
      </c>
      <c r="E28" s="6"/>
      <c r="F28" s="12">
        <v>0.6</v>
      </c>
      <c r="G28" s="40">
        <f>(I28*0.6)+(K28*100/3*0.4)</f>
        <v>26.77266666666667</v>
      </c>
      <c r="H28" s="41">
        <f>(J28*0.6)+(K28*100/3*0.4)</f>
        <v>20.86514727013799</v>
      </c>
      <c r="I28" s="42">
        <v>33.51</v>
      </c>
      <c r="J28" s="12">
        <f>20*((M28*M$1)+(N28*N$1)+(O28*O$1)+(P28*P$1)+(Q28*Q$1)+(R28*R$1)+(S28*S$1)+(T28*T$1)+(U28*U$1)+(V28*V$1)+(W28*W$1)+(X28*X$1)+(Y28*Y$1)+(Z28*Z$1))</f>
        <v>23.66413433911887</v>
      </c>
      <c r="K28" s="12">
        <v>0.5</v>
      </c>
      <c r="L28" s="12">
        <f>(SUM(AA28:AF28)/6)-1</f>
        <v>0.5</v>
      </c>
      <c r="M28" s="13">
        <v>0.3327645051194539</v>
      </c>
      <c r="N28" s="13">
        <v>0.2854695974878675</v>
      </c>
      <c r="O28" s="13">
        <v>2.599009900990099</v>
      </c>
      <c r="P28" s="13">
        <v>5</v>
      </c>
      <c r="Q28" s="13">
        <v>3.3</v>
      </c>
      <c r="R28" s="13">
        <v>2.5</v>
      </c>
      <c r="S28" s="13">
        <v>2.9</v>
      </c>
      <c r="T28" s="13">
        <v>0</v>
      </c>
      <c r="U28" s="13">
        <v>0</v>
      </c>
      <c r="V28" s="13">
        <v>0.6713286713286714</v>
      </c>
      <c r="W28" s="13">
        <v>3.2</v>
      </c>
      <c r="X28" s="13">
        <v>0</v>
      </c>
      <c r="Y28" s="13">
        <v>1.153846153846154</v>
      </c>
      <c r="Z28" s="13">
        <v>0.7</v>
      </c>
      <c r="AA28" s="11">
        <v>3</v>
      </c>
      <c r="AB28" s="11">
        <v>1</v>
      </c>
      <c r="AC28" s="11">
        <v>1</v>
      </c>
      <c r="AD28" s="11">
        <v>1</v>
      </c>
      <c r="AE28" s="11">
        <v>2</v>
      </c>
      <c r="AF28" s="11">
        <v>1</v>
      </c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</row>
    <row r="29" ht="15" customHeight="1">
      <c r="A29" s="11">
        <v>3</v>
      </c>
      <c r="B29" t="s" s="7">
        <v>65</v>
      </c>
      <c r="C29" t="s" s="7">
        <v>76</v>
      </c>
      <c r="D29" t="s" s="7">
        <v>60</v>
      </c>
      <c r="E29" s="6"/>
      <c r="F29" s="12">
        <v>0.9</v>
      </c>
      <c r="G29" s="40">
        <f>(I29*0.6)+(K29*100/3*0.4)</f>
        <v>29.76866666666667</v>
      </c>
      <c r="H29" s="41">
        <f>(J29*0.6)+(K29*100/3*0.4)</f>
        <v>25.65245692831173</v>
      </c>
      <c r="I29" s="42">
        <v>31.17</v>
      </c>
      <c r="J29" s="12">
        <f>20*((M29*M$1)+(N29*N$1)+(O29*O$1)+(P29*P$1)+(Q29*Q$1)+(R29*R$1)+(S29*S$1)+(T29*T$1)+(U29*U$1)+(V29*V$1)+(W29*W$1)+(X29*X$1)+(Y29*Y$1)+(Z29*Z$1))</f>
        <v>24.30965043607511</v>
      </c>
      <c r="K29" s="12">
        <v>0.83</v>
      </c>
      <c r="L29" s="12">
        <f>(SUM(AA29:AF29)/6)-1</f>
        <v>0.8333333333333333</v>
      </c>
      <c r="M29" s="13">
        <v>0.5375426621160408</v>
      </c>
      <c r="N29" s="13">
        <v>0.4282043962318013</v>
      </c>
      <c r="O29" s="13">
        <v>3.007425742574257</v>
      </c>
      <c r="P29" s="13">
        <v>1.7</v>
      </c>
      <c r="Q29" s="13">
        <v>1.7</v>
      </c>
      <c r="R29" s="13">
        <v>2.5</v>
      </c>
      <c r="S29" s="13">
        <v>2.9</v>
      </c>
      <c r="T29" s="13">
        <v>0</v>
      </c>
      <c r="U29" s="13">
        <v>0.4223652453740949</v>
      </c>
      <c r="V29" s="13">
        <v>0.6293706293706293</v>
      </c>
      <c r="W29" s="13">
        <v>1.3</v>
      </c>
      <c r="X29" s="13">
        <v>1.107692307692308</v>
      </c>
      <c r="Y29" s="13">
        <v>0.5884615384615385</v>
      </c>
      <c r="Z29" s="13">
        <v>1.6</v>
      </c>
      <c r="AA29" s="11">
        <v>2</v>
      </c>
      <c r="AB29" s="11">
        <v>1</v>
      </c>
      <c r="AC29" s="11">
        <v>2</v>
      </c>
      <c r="AD29" s="11">
        <v>2</v>
      </c>
      <c r="AE29" s="11">
        <v>2</v>
      </c>
      <c r="AF29" s="11">
        <v>2</v>
      </c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</row>
    <row r="30" ht="15" customHeight="1">
      <c r="A30" s="11">
        <v>24</v>
      </c>
      <c r="B30" t="s" s="7">
        <v>72</v>
      </c>
      <c r="C30" t="s" s="7">
        <v>73</v>
      </c>
      <c r="D30" t="s" s="7">
        <v>67</v>
      </c>
      <c r="E30" t="s" s="7">
        <v>50</v>
      </c>
      <c r="F30" s="12">
        <v>1.55</v>
      </c>
      <c r="G30" s="40">
        <f>(I30*0.6)+(K30*100/3*0.4)</f>
        <v>39.04866666666666</v>
      </c>
      <c r="H30" s="41">
        <f>(J30*0.6)+(K30*100/3*0.4)</f>
        <v>37.7124458656094</v>
      </c>
      <c r="I30" s="42">
        <v>27.97</v>
      </c>
      <c r="J30" s="12">
        <f>20*((M30*M$1)+(N30*N$1)+(O30*O$1)+(P30*P$1)+(Q30*Q$1)+(R30*R$1)+(S30*S$1)+(T30*T$1)+(U30*U$1)+(V30*V$1)+(W30*W$1)+(X30*X$1)+(Y30*Y$1)+(Z30*Z$1))</f>
        <v>25.74296533157121</v>
      </c>
      <c r="K30" s="12">
        <v>1.67</v>
      </c>
      <c r="L30" s="12">
        <f>(SUM(AA30:AF30)/6)-1</f>
        <v>1.666666666666667</v>
      </c>
      <c r="M30" s="13">
        <v>0.7273890784982937</v>
      </c>
      <c r="N30" s="13">
        <v>0.5899705014749264</v>
      </c>
      <c r="O30" s="13">
        <v>2.493811881188119</v>
      </c>
      <c r="P30" s="13">
        <v>1.7</v>
      </c>
      <c r="Q30" s="13">
        <v>3.3</v>
      </c>
      <c r="R30" s="13">
        <v>2.5</v>
      </c>
      <c r="S30" s="13">
        <v>0.5</v>
      </c>
      <c r="T30" s="13">
        <v>0</v>
      </c>
      <c r="U30" s="13">
        <v>0</v>
      </c>
      <c r="V30" s="13">
        <v>1.734265734265734</v>
      </c>
      <c r="W30" s="13">
        <v>4.4</v>
      </c>
      <c r="X30" s="13">
        <v>1.073076923076923</v>
      </c>
      <c r="Y30" s="13">
        <v>1.490384615384615</v>
      </c>
      <c r="Z30" s="13">
        <v>1</v>
      </c>
      <c r="AA30" s="11">
        <v>4</v>
      </c>
      <c r="AB30" s="11">
        <v>3</v>
      </c>
      <c r="AC30" s="11">
        <v>1</v>
      </c>
      <c r="AD30" s="11">
        <v>1</v>
      </c>
      <c r="AE30" s="11">
        <v>3</v>
      </c>
      <c r="AF30" s="11">
        <v>4</v>
      </c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</row>
    <row r="31" ht="15" customHeight="1">
      <c r="A31" s="11">
        <v>22</v>
      </c>
      <c r="B31" t="s" s="7">
        <v>72</v>
      </c>
      <c r="C31" t="s" s="7">
        <v>83</v>
      </c>
      <c r="D31" t="s" s="7">
        <v>67</v>
      </c>
      <c r="E31" s="6"/>
      <c r="F31" s="12">
        <v>2.47</v>
      </c>
      <c r="G31" s="40">
        <f>(I31*0.6)+(K31*100/3*0.4)</f>
        <v>39.328</v>
      </c>
      <c r="H31" s="41">
        <f>(J31*0.6)+(K31*100/3*0.4)</f>
        <v>41.5007425279758</v>
      </c>
      <c r="I31" s="42">
        <v>24.88</v>
      </c>
      <c r="J31" s="12">
        <f>20*((M31*M$1)+(N31*N$1)+(O31*O$1)+(P31*P$1)+(Q31*Q$1)+(R31*R$1)+(S31*S$1)+(T31*T$1)+(U31*U$1)+(V31*V$1)+(W31*W$1)+(X31*X$1)+(Y31*Y$1)+(Z31*Z$1))</f>
        <v>28.50123754662632</v>
      </c>
      <c r="K31" s="12">
        <v>1.83</v>
      </c>
      <c r="L31" s="12">
        <f>(SUM(AA31:AF31)/6)-1</f>
        <v>1.833333333333333</v>
      </c>
      <c r="M31" s="13">
        <v>1.264505119453925</v>
      </c>
      <c r="N31" s="13">
        <v>1.057664858692549</v>
      </c>
      <c r="O31" s="13">
        <v>3.668316831683168</v>
      </c>
      <c r="P31" s="13">
        <v>1.7</v>
      </c>
      <c r="Q31" s="13">
        <v>3.3</v>
      </c>
      <c r="R31" s="13">
        <v>2.5</v>
      </c>
      <c r="S31" s="13">
        <v>1</v>
      </c>
      <c r="T31" s="13">
        <v>1.381818181818182</v>
      </c>
      <c r="U31" s="13">
        <v>0</v>
      </c>
      <c r="V31" s="13">
        <v>1.9</v>
      </c>
      <c r="W31" s="13">
        <v>1.6</v>
      </c>
      <c r="X31" s="13">
        <v>1.615</v>
      </c>
      <c r="Y31" s="13">
        <v>2.28</v>
      </c>
      <c r="Z31" s="13">
        <v>0.8</v>
      </c>
      <c r="AA31" s="11">
        <v>4</v>
      </c>
      <c r="AB31" s="11">
        <v>1</v>
      </c>
      <c r="AC31" s="11">
        <v>2</v>
      </c>
      <c r="AD31" s="11">
        <v>2</v>
      </c>
      <c r="AE31" s="11">
        <v>4</v>
      </c>
      <c r="AF31" s="11">
        <v>4</v>
      </c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</row>
    <row r="32" ht="15" customHeight="1">
      <c r="A32" s="11">
        <v>23</v>
      </c>
      <c r="B32" t="s" s="7">
        <v>72</v>
      </c>
      <c r="C32" t="s" s="7">
        <v>84</v>
      </c>
      <c r="D32" t="s" s="7">
        <v>67</v>
      </c>
      <c r="E32" s="6"/>
      <c r="F32" s="12">
        <v>2.48</v>
      </c>
      <c r="G32" s="40">
        <f>(I32*0.6)+(K32*100/3*0.4)</f>
        <v>44.43266666666667</v>
      </c>
      <c r="H32" s="41">
        <f>(J32*0.6)+(K32*100/3*0.4)</f>
        <v>48.16058531711138</v>
      </c>
      <c r="I32" s="42">
        <v>29.61</v>
      </c>
      <c r="J32" s="12">
        <f>20*((M32*M$1)+(N32*N$1)+(O32*O$1)+(P32*P$1)+(Q32*Q$1)+(R32*R$1)+(S32*S$1)+(T32*T$1)+(U32*U$1)+(V32*V$1)+(W32*W$1)+(X32*X$1)+(Y32*Y$1)+(Z32*Z$1))</f>
        <v>35.82319775074119</v>
      </c>
      <c r="K32" s="12">
        <v>2</v>
      </c>
      <c r="L32" s="12">
        <f>(SUM(AA32:AF32)/6)-1</f>
        <v>2</v>
      </c>
      <c r="M32" s="13">
        <v>1.269624573378839</v>
      </c>
      <c r="N32" s="13">
        <v>1.061946902654867</v>
      </c>
      <c r="O32" s="13">
        <v>3.376237623762377</v>
      </c>
      <c r="P32" s="13">
        <v>1.7</v>
      </c>
      <c r="Q32" s="13">
        <v>3.3</v>
      </c>
      <c r="R32" s="13">
        <v>2.5</v>
      </c>
      <c r="S32" s="13">
        <v>2.4</v>
      </c>
      <c r="T32" s="13">
        <v>3.988811188811188</v>
      </c>
      <c r="U32" s="13">
        <v>3.325288281040493</v>
      </c>
      <c r="V32" s="13">
        <v>2.254545454545455</v>
      </c>
      <c r="W32" s="13">
        <v>2.2</v>
      </c>
      <c r="X32" s="13">
        <v>2.193846153846154</v>
      </c>
      <c r="Y32" s="13">
        <v>1.621538461538461</v>
      </c>
      <c r="Z32" s="13">
        <v>0.8</v>
      </c>
      <c r="AA32" s="11">
        <v>4</v>
      </c>
      <c r="AB32" s="11">
        <v>2</v>
      </c>
      <c r="AC32" s="11">
        <v>2</v>
      </c>
      <c r="AD32" s="11">
        <v>2</v>
      </c>
      <c r="AE32" s="11">
        <v>4</v>
      </c>
      <c r="AF32" s="11">
        <v>4</v>
      </c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</row>
    <row r="33" ht="15" customHeight="1">
      <c r="A33" s="11">
        <v>8</v>
      </c>
      <c r="B33" t="s" s="7">
        <v>47</v>
      </c>
      <c r="C33" t="s" s="7">
        <v>68</v>
      </c>
      <c r="D33" t="s" s="7">
        <v>67</v>
      </c>
      <c r="E33" t="s" s="7">
        <v>50</v>
      </c>
      <c r="F33" s="12">
        <v>0.44</v>
      </c>
      <c r="G33" s="40">
        <f>(I33*0.6)+(K33*100/3*0.4)</f>
        <v>49.79733333333333</v>
      </c>
      <c r="H33" s="41">
        <f>(J33*0.6)+(K33*100/3*0.4)</f>
        <v>33.63524651774554</v>
      </c>
      <c r="I33" s="42">
        <v>53.44</v>
      </c>
      <c r="J33" s="12">
        <f>20*((M33*M$1)+(N33*N$1)+(O33*O$1)+(P33*P$1)+(Q33*Q$1)+(R33*R$1)+(S33*S$1)+(T33*T$1)+(U33*U$1)+(V33*V$1)+(W33*W$1)+(X33*X$1)+(Y33*Y$1)+(Z33*Z$1))</f>
        <v>26.50318864068702</v>
      </c>
      <c r="K33" s="12">
        <v>1.33</v>
      </c>
      <c r="L33" s="12">
        <f>(SUM(AA33:AF33)/6)-1</f>
        <v>1.333333333333333</v>
      </c>
      <c r="M33" s="13">
        <v>0.713310580204778</v>
      </c>
      <c r="N33" s="13">
        <v>0.7955086116661908</v>
      </c>
      <c r="O33" s="13">
        <v>2.722772277227723</v>
      </c>
      <c r="P33" s="13">
        <v>3.3</v>
      </c>
      <c r="Q33" s="13">
        <v>3.3</v>
      </c>
      <c r="R33" s="13">
        <v>0</v>
      </c>
      <c r="S33" s="13">
        <v>3.3</v>
      </c>
      <c r="T33" s="13">
        <v>0</v>
      </c>
      <c r="U33" s="13">
        <v>0.4129793510324483</v>
      </c>
      <c r="V33" s="13">
        <v>1.507692307692308</v>
      </c>
      <c r="W33" s="13">
        <v>1.2</v>
      </c>
      <c r="X33" s="13">
        <v>0.5584615384615385</v>
      </c>
      <c r="Y33" s="13">
        <v>0.5246153846153846</v>
      </c>
      <c r="Z33" s="13">
        <v>1.6</v>
      </c>
      <c r="AA33" s="11">
        <v>3</v>
      </c>
      <c r="AB33" s="11">
        <v>1</v>
      </c>
      <c r="AC33" s="11">
        <v>1</v>
      </c>
      <c r="AD33" s="11">
        <v>1</v>
      </c>
      <c r="AE33" s="11">
        <v>4</v>
      </c>
      <c r="AF33" s="11">
        <v>4</v>
      </c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</row>
    <row r="34" ht="15" customHeight="1">
      <c r="A34" s="11">
        <v>14</v>
      </c>
      <c r="B34" t="s" s="7">
        <v>69</v>
      </c>
      <c r="C34" t="s" s="7">
        <v>70</v>
      </c>
      <c r="D34" t="s" s="7">
        <v>67</v>
      </c>
      <c r="E34" t="s" s="7">
        <v>50</v>
      </c>
      <c r="F34" s="12">
        <v>1.12</v>
      </c>
      <c r="G34" s="40">
        <f>(I34*0.6)+(K34*100/3*0.4)</f>
        <v>40.34533333333333</v>
      </c>
      <c r="H34" s="41">
        <f>(J34*0.6)+(K34*100/3*0.4)</f>
        <v>39.14113077993741</v>
      </c>
      <c r="I34" s="42">
        <v>19.02</v>
      </c>
      <c r="J34" s="12">
        <f>20*((M34*M$1)+(N34*N$1)+(O34*O$1)+(P34*P$1)+(Q34*Q$1)+(R34*R$1)+(S34*S$1)+(T34*T$1)+(U34*U$1)+(V34*V$1)+(W34*W$1)+(X34*X$1)+(Y34*Y$1)+(Z34*Z$1))</f>
        <v>17.01299574434012</v>
      </c>
      <c r="K34" s="12">
        <v>2.17</v>
      </c>
      <c r="L34" s="12">
        <f>(SUM(AA34:AF34)/6)-1</f>
        <v>2.166666666666667</v>
      </c>
      <c r="M34" s="13">
        <v>0.2866894197952218</v>
      </c>
      <c r="N34" s="13">
        <v>0.3197259491864116</v>
      </c>
      <c r="O34" s="13">
        <v>1.247524752475248</v>
      </c>
      <c r="P34" s="13">
        <v>1.7</v>
      </c>
      <c r="Q34" s="13">
        <v>3.3</v>
      </c>
      <c r="R34" s="13">
        <v>4.2</v>
      </c>
      <c r="S34" s="13">
        <v>3.1</v>
      </c>
      <c r="T34" s="13">
        <v>0</v>
      </c>
      <c r="U34" s="13">
        <v>0</v>
      </c>
      <c r="V34" s="13">
        <v>0.9398601398601398</v>
      </c>
      <c r="W34" s="13">
        <v>0</v>
      </c>
      <c r="X34" s="13">
        <v>0</v>
      </c>
      <c r="Y34" s="13">
        <v>0.2584615384615385</v>
      </c>
      <c r="Z34" s="13">
        <v>0.6</v>
      </c>
      <c r="AA34" s="11">
        <v>3</v>
      </c>
      <c r="AB34" s="11">
        <v>3</v>
      </c>
      <c r="AC34" s="11">
        <v>3</v>
      </c>
      <c r="AD34" s="11">
        <v>3</v>
      </c>
      <c r="AE34" s="11">
        <v>4</v>
      </c>
      <c r="AF34" s="11">
        <v>3</v>
      </c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</row>
    <row r="35" ht="15" customHeight="1">
      <c r="A35" s="11">
        <v>15</v>
      </c>
      <c r="B35" t="s" s="7">
        <v>69</v>
      </c>
      <c r="C35" t="s" s="7">
        <v>71</v>
      </c>
      <c r="D35" t="s" s="7">
        <v>67</v>
      </c>
      <c r="E35" t="s" s="7">
        <v>50</v>
      </c>
      <c r="F35" s="12">
        <v>0.86</v>
      </c>
      <c r="G35" s="40">
        <f>(I35*0.6)+(K35*100/3*0.4)</f>
        <v>41.45466666666667</v>
      </c>
      <c r="H35" s="41">
        <f>(J35*0.6)+(K35*100/3*0.4)</f>
        <v>36.86956836897305</v>
      </c>
      <c r="I35" s="42">
        <v>31.98</v>
      </c>
      <c r="J35" s="12">
        <f>20*((M35*M$1)+(N35*N$1)+(O35*O$1)+(P35*P$1)+(Q35*Q$1)+(R35*R$1)+(S35*S$1)+(T35*T$1)+(U35*U$1)+(V35*V$1)+(W35*W$1)+(X35*X$1)+(Y35*Y$1)+(Z35*Z$1))</f>
        <v>24.33816950384397</v>
      </c>
      <c r="K35" s="12">
        <v>1.67</v>
      </c>
      <c r="L35" s="12">
        <f>(SUM(AA35:AF35)/6)-1</f>
        <v>1.666666666666667</v>
      </c>
      <c r="M35" s="13">
        <v>0.2201365187713311</v>
      </c>
      <c r="N35" s="13">
        <v>0.2455038538395661</v>
      </c>
      <c r="O35" s="13">
        <v>1.064356435643564</v>
      </c>
      <c r="P35" s="13">
        <v>2.2</v>
      </c>
      <c r="Q35" s="13">
        <v>3.3</v>
      </c>
      <c r="R35" s="13">
        <v>2.5</v>
      </c>
      <c r="S35" s="13">
        <v>3.4</v>
      </c>
      <c r="T35" s="13">
        <v>0</v>
      </c>
      <c r="U35" s="13">
        <v>0.8071869133816035</v>
      </c>
      <c r="V35" s="13">
        <v>1.022377622377622</v>
      </c>
      <c r="W35" s="13">
        <v>1.7</v>
      </c>
      <c r="X35" s="13">
        <v>1.653846153846154</v>
      </c>
      <c r="Y35" s="13">
        <v>0.5953846153846154</v>
      </c>
      <c r="Z35" s="13">
        <v>1.4</v>
      </c>
      <c r="AA35" s="11">
        <v>4</v>
      </c>
      <c r="AB35" s="11">
        <v>2</v>
      </c>
      <c r="AC35" s="11">
        <v>1</v>
      </c>
      <c r="AD35" s="11">
        <v>1</v>
      </c>
      <c r="AE35" s="11">
        <v>4</v>
      </c>
      <c r="AF35" s="11">
        <v>4</v>
      </c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</row>
    <row r="36" ht="15" customHeight="1">
      <c r="A36" s="11">
        <v>5</v>
      </c>
      <c r="B36" t="s" s="7">
        <v>65</v>
      </c>
      <c r="C36" t="s" s="7">
        <v>66</v>
      </c>
      <c r="D36" t="s" s="7">
        <v>67</v>
      </c>
      <c r="E36" t="s" s="7">
        <v>50</v>
      </c>
      <c r="F36" s="12">
        <v>0.5</v>
      </c>
      <c r="G36" s="40">
        <f>(I36*0.6)+(K36*100/3*0.4)</f>
        <v>49.23133333333333</v>
      </c>
      <c r="H36" s="41">
        <f>(J36*0.6)+(K36*100/3*0.4)</f>
        <v>43.82715489602439</v>
      </c>
      <c r="I36" s="42">
        <v>33.83</v>
      </c>
      <c r="J36" s="12">
        <f>20*((M36*M$1)+(N36*N$1)+(O36*O$1)+(P36*P$1)+(Q36*Q$1)+(R36*R$1)+(S36*S$1)+(T36*T$1)+(U36*U$1)+(V36*V$1)+(W36*W$1)+(X36*X$1)+(Y36*Y$1)+(Z36*Z$1))</f>
        <v>24.82303593781843</v>
      </c>
      <c r="K36" s="12">
        <v>2.17</v>
      </c>
      <c r="L36" s="12">
        <f>(SUM(AA36:AF36)/6)-1</f>
        <v>2.166666666666667</v>
      </c>
      <c r="M36" s="13">
        <v>0.2773037542662116</v>
      </c>
      <c r="N36" s="13">
        <v>0.2378913312398896</v>
      </c>
      <c r="O36" s="13">
        <v>2.413366336633663</v>
      </c>
      <c r="P36" s="13">
        <v>3.3</v>
      </c>
      <c r="Q36" s="13">
        <v>3.3</v>
      </c>
      <c r="R36" s="13">
        <v>0</v>
      </c>
      <c r="S36" s="13">
        <v>2.9</v>
      </c>
      <c r="T36" s="13">
        <v>0</v>
      </c>
      <c r="U36" s="13">
        <v>0</v>
      </c>
      <c r="V36" s="13">
        <v>0.6993006993006992</v>
      </c>
      <c r="W36" s="13">
        <v>2.4</v>
      </c>
      <c r="X36" s="13">
        <v>0</v>
      </c>
      <c r="Y36" s="13">
        <v>0.5</v>
      </c>
      <c r="Z36" s="13">
        <v>2</v>
      </c>
      <c r="AA36" s="11">
        <v>3</v>
      </c>
      <c r="AB36" s="11">
        <v>2</v>
      </c>
      <c r="AC36" s="11">
        <v>4</v>
      </c>
      <c r="AD36" s="11">
        <v>4</v>
      </c>
      <c r="AE36" s="11">
        <v>3</v>
      </c>
      <c r="AF36" s="11">
        <v>3</v>
      </c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</row>
    <row r="37" ht="15" customHeight="1">
      <c r="A37" s="6"/>
      <c r="B37" s="6"/>
      <c r="C37" s="6"/>
      <c r="D37" s="6"/>
      <c r="E37" s="6"/>
      <c r="F37" s="6"/>
      <c r="G37" s="6"/>
      <c r="H37" s="21"/>
      <c r="I37" s="6"/>
      <c r="J37" s="12"/>
      <c r="K37" s="12"/>
      <c r="L37" s="12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</row>
    <row r="38" ht="15" customHeight="1">
      <c r="A38" s="6"/>
      <c r="B38" s="6"/>
      <c r="C38" s="6"/>
      <c r="D38" t="s" s="7">
        <v>49</v>
      </c>
      <c r="E38" s="6"/>
      <c r="F38" s="6"/>
      <c r="G38" s="6"/>
      <c r="H38" s="6"/>
      <c r="I38" s="11">
        <v>328.3399999999999</v>
      </c>
      <c r="J38" s="11">
        <v>327.1405999999999</v>
      </c>
      <c r="K38" s="11">
        <v>13.84</v>
      </c>
      <c r="L38" s="12">
        <v>13.83333333333333</v>
      </c>
      <c r="M38" s="13">
        <v>21</v>
      </c>
      <c r="N38" s="13">
        <v>19.3</v>
      </c>
      <c r="O38" s="13">
        <v>10.6</v>
      </c>
      <c r="P38" s="13">
        <v>24.7</v>
      </c>
      <c r="Q38" s="13">
        <v>35.50000000000001</v>
      </c>
      <c r="R38" s="13">
        <v>10</v>
      </c>
      <c r="S38" s="13">
        <v>21.2</v>
      </c>
      <c r="T38" s="13">
        <v>8.899999999999999</v>
      </c>
      <c r="U38" s="13">
        <v>14.7</v>
      </c>
      <c r="V38" s="13">
        <v>11.4</v>
      </c>
      <c r="W38" s="13">
        <v>12.9</v>
      </c>
      <c r="X38" s="13">
        <v>11</v>
      </c>
      <c r="Y38" s="13">
        <v>12.4</v>
      </c>
      <c r="Z38" s="13">
        <v>14.3</v>
      </c>
      <c r="AA38" s="11">
        <v>31</v>
      </c>
      <c r="AB38" s="11">
        <v>36</v>
      </c>
      <c r="AC38" s="11">
        <v>23</v>
      </c>
      <c r="AD38" s="11">
        <v>23</v>
      </c>
      <c r="AE38" s="11">
        <v>20</v>
      </c>
      <c r="AF38" s="11">
        <v>28</v>
      </c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</row>
    <row r="39" ht="15" customHeight="1">
      <c r="A39" s="6"/>
      <c r="B39" s="6"/>
      <c r="C39" s="6"/>
      <c r="D39" t="s" s="7">
        <v>67</v>
      </c>
      <c r="E39" s="6"/>
      <c r="F39" s="6"/>
      <c r="G39" s="6"/>
      <c r="H39" s="6"/>
      <c r="I39" s="11">
        <v>220.73</v>
      </c>
      <c r="J39" s="11">
        <v>220.458</v>
      </c>
      <c r="K39" s="11">
        <v>12.84</v>
      </c>
      <c r="L39" s="12">
        <v>12.83333333333333</v>
      </c>
      <c r="M39" s="13">
        <v>9.799999999999999</v>
      </c>
      <c r="N39" s="13">
        <v>8.6</v>
      </c>
      <c r="O39" s="13">
        <v>14.4</v>
      </c>
      <c r="P39" s="13">
        <v>15.6</v>
      </c>
      <c r="Q39" s="13">
        <v>23.1</v>
      </c>
      <c r="R39" s="13">
        <v>14.2</v>
      </c>
      <c r="S39" s="13">
        <v>16.6</v>
      </c>
      <c r="T39" s="13">
        <v>3.1</v>
      </c>
      <c r="U39" s="13">
        <v>4.8</v>
      </c>
      <c r="V39" s="13">
        <v>13.8</v>
      </c>
      <c r="W39" s="13">
        <v>13.5</v>
      </c>
      <c r="X39" s="13">
        <v>14.1</v>
      </c>
      <c r="Y39" s="13">
        <v>14.7</v>
      </c>
      <c r="Z39" s="13">
        <v>8.199999999999999</v>
      </c>
      <c r="AA39" s="11">
        <v>25</v>
      </c>
      <c r="AB39" s="11">
        <v>14</v>
      </c>
      <c r="AC39" s="11">
        <v>14</v>
      </c>
      <c r="AD39" s="11">
        <v>14</v>
      </c>
      <c r="AE39" s="11">
        <v>26</v>
      </c>
      <c r="AF39" s="11">
        <v>26</v>
      </c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</row>
    <row r="40" ht="15" customHeight="1">
      <c r="A40" s="6"/>
      <c r="B40" s="6"/>
      <c r="C40" s="6"/>
      <c r="D40" t="s" s="7">
        <v>60</v>
      </c>
      <c r="E40" s="6"/>
      <c r="F40" s="6"/>
      <c r="G40" s="6"/>
      <c r="H40" s="6"/>
      <c r="I40" s="11">
        <v>372.09</v>
      </c>
      <c r="J40" s="11">
        <v>372.7216</v>
      </c>
      <c r="K40" s="11">
        <v>13.99</v>
      </c>
      <c r="L40" s="12">
        <v>14</v>
      </c>
      <c r="M40" s="13">
        <v>17</v>
      </c>
      <c r="N40" s="13">
        <v>14.8</v>
      </c>
      <c r="O40" s="13">
        <v>23.2</v>
      </c>
      <c r="P40" s="13">
        <v>34.6</v>
      </c>
      <c r="Q40" s="13">
        <v>45</v>
      </c>
      <c r="R40" s="13">
        <v>37.5</v>
      </c>
      <c r="S40" s="13">
        <v>38.59999999999999</v>
      </c>
      <c r="T40" s="13">
        <v>3.5</v>
      </c>
      <c r="U40" s="13">
        <v>12.7</v>
      </c>
      <c r="V40" s="13">
        <v>13.7</v>
      </c>
      <c r="W40" s="13">
        <v>15.3</v>
      </c>
      <c r="X40" s="13">
        <v>20.5</v>
      </c>
      <c r="Y40" s="13">
        <v>24.9</v>
      </c>
      <c r="Z40" s="13">
        <v>10.8</v>
      </c>
      <c r="AA40" s="11">
        <v>27</v>
      </c>
      <c r="AB40" s="11">
        <v>23</v>
      </c>
      <c r="AC40" s="11">
        <v>31</v>
      </c>
      <c r="AD40" s="11">
        <v>31</v>
      </c>
      <c r="AE40" s="11">
        <v>28</v>
      </c>
      <c r="AF40" s="11">
        <v>28</v>
      </c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</row>
    <row r="41" ht="1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12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6"/>
      <c r="AB41" s="6"/>
      <c r="AC41" s="6"/>
      <c r="AD41" s="6"/>
      <c r="AE41" s="6"/>
      <c r="AF41" s="6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</row>
    <row r="42" ht="15" customHeight="1">
      <c r="A42" s="6"/>
      <c r="B42" s="6"/>
      <c r="C42" s="6"/>
      <c r="D42" s="6"/>
      <c r="E42" t="s" s="7">
        <v>50</v>
      </c>
      <c r="F42" s="6"/>
      <c r="G42" s="6"/>
      <c r="H42" s="6"/>
      <c r="I42" s="11">
        <v>522.2</v>
      </c>
      <c r="J42" s="11">
        <v>521.6168</v>
      </c>
      <c r="K42" s="11">
        <v>25.00000000000001</v>
      </c>
      <c r="L42" s="12">
        <v>25</v>
      </c>
      <c r="M42" s="13">
        <v>30.9</v>
      </c>
      <c r="N42" s="13">
        <v>28.90000000000001</v>
      </c>
      <c r="O42" s="13">
        <v>27.7</v>
      </c>
      <c r="P42" s="13">
        <v>35.7</v>
      </c>
      <c r="Q42" s="13">
        <v>48.19999999999999</v>
      </c>
      <c r="R42" s="13">
        <v>19.2</v>
      </c>
      <c r="S42" s="13">
        <v>37.7</v>
      </c>
      <c r="T42" s="13">
        <v>6.7</v>
      </c>
      <c r="U42" s="13">
        <v>16.3</v>
      </c>
      <c r="V42" s="13">
        <v>28.2</v>
      </c>
      <c r="W42" s="13">
        <v>23.2</v>
      </c>
      <c r="X42" s="13">
        <v>19.8</v>
      </c>
      <c r="Y42" s="13">
        <v>27.5</v>
      </c>
      <c r="Z42" s="13">
        <v>22.2</v>
      </c>
      <c r="AA42" s="11">
        <v>41</v>
      </c>
      <c r="AB42" s="11">
        <v>42</v>
      </c>
      <c r="AC42" s="11">
        <v>39</v>
      </c>
      <c r="AD42" s="11">
        <v>39</v>
      </c>
      <c r="AE42" s="11">
        <v>42</v>
      </c>
      <c r="AF42" s="11">
        <v>49</v>
      </c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</row>
    <row r="43" ht="15" customHeight="1">
      <c r="A43" s="6"/>
      <c r="B43" s="6"/>
      <c r="C43" s="6"/>
      <c r="D43" s="6"/>
      <c r="E43" t="s" s="7">
        <v>85</v>
      </c>
      <c r="F43" s="6"/>
      <c r="G43" s="6"/>
      <c r="H43" s="6"/>
      <c r="I43" s="11">
        <v>398.96</v>
      </c>
      <c r="J43" s="11">
        <v>398.7034</v>
      </c>
      <c r="K43" s="11">
        <v>15.67</v>
      </c>
      <c r="L43" s="12">
        <v>15.66666666666667</v>
      </c>
      <c r="M43" s="13">
        <v>16.9</v>
      </c>
      <c r="N43" s="13">
        <v>13.8</v>
      </c>
      <c r="O43" s="13">
        <v>20.5</v>
      </c>
      <c r="P43" s="13">
        <v>39.20000000000001</v>
      </c>
      <c r="Q43" s="13">
        <v>55.39999999999999</v>
      </c>
      <c r="R43" s="13">
        <v>42.5</v>
      </c>
      <c r="S43" s="13">
        <v>38.7</v>
      </c>
      <c r="T43" s="13">
        <v>8.800000000000001</v>
      </c>
      <c r="U43" s="13">
        <v>15.9</v>
      </c>
      <c r="V43" s="13">
        <v>10.7</v>
      </c>
      <c r="W43" s="13">
        <v>18.5</v>
      </c>
      <c r="X43" s="13">
        <v>25.8</v>
      </c>
      <c r="Y43" s="13">
        <v>24.5</v>
      </c>
      <c r="Z43" s="13">
        <v>11.1</v>
      </c>
      <c r="AA43" s="11">
        <v>42</v>
      </c>
      <c r="AB43" s="11">
        <v>31</v>
      </c>
      <c r="AC43" s="11">
        <v>29</v>
      </c>
      <c r="AD43" s="11">
        <v>29</v>
      </c>
      <c r="AE43" s="11">
        <v>32</v>
      </c>
      <c r="AF43" s="11">
        <v>33</v>
      </c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</row>
    <row r="44" ht="1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</row>
    <row r="45" ht="15" customHeight="1">
      <c r="A45" t="s" s="15">
        <v>86</v>
      </c>
      <c r="B45" s="16"/>
      <c r="C45" s="16"/>
      <c r="D45" t="s" s="17">
        <v>87</v>
      </c>
      <c r="E45" t="s" s="17">
        <v>88</v>
      </c>
      <c r="F45" s="16"/>
      <c r="G45" s="16"/>
      <c r="H45" s="16"/>
      <c r="I45" s="18">
        <v>25.25692307692308</v>
      </c>
      <c r="J45" s="18">
        <v>25.16466153846153</v>
      </c>
      <c r="K45" s="18">
        <v>1.064615384615385</v>
      </c>
      <c r="L45" s="18">
        <v>1.064102564102564</v>
      </c>
      <c r="M45" s="18">
        <v>1.615384615384615</v>
      </c>
      <c r="N45" s="18">
        <v>1.484615384615385</v>
      </c>
      <c r="O45" s="18">
        <v>0.8153846153846155</v>
      </c>
      <c r="P45" s="18">
        <v>1.9</v>
      </c>
      <c r="Q45" s="18">
        <v>2.730769230769231</v>
      </c>
      <c r="R45" s="18">
        <v>0.7692307692307693</v>
      </c>
      <c r="S45" s="18">
        <v>1.630769230769231</v>
      </c>
      <c r="T45" s="18">
        <v>0.6846153846153846</v>
      </c>
      <c r="U45" s="18">
        <v>1.130769230769231</v>
      </c>
      <c r="V45" s="18">
        <v>0.8769230769230769</v>
      </c>
      <c r="W45" s="18">
        <v>0.9923076923076923</v>
      </c>
      <c r="X45" s="18">
        <v>0.8461538461538461</v>
      </c>
      <c r="Y45" s="18">
        <v>0.9538461538461538</v>
      </c>
      <c r="Z45" s="18">
        <v>1.1</v>
      </c>
      <c r="AA45" s="18">
        <v>2.384615384615385</v>
      </c>
      <c r="AB45" s="18">
        <v>2.769230769230769</v>
      </c>
      <c r="AC45" s="18">
        <v>1.769230769230769</v>
      </c>
      <c r="AD45" s="18">
        <v>1.769230769230769</v>
      </c>
      <c r="AE45" s="18">
        <v>1.538461538461539</v>
      </c>
      <c r="AF45" s="18">
        <v>2.153846153846154</v>
      </c>
      <c r="AG45" s="19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</row>
    <row r="46" ht="15" customHeight="1">
      <c r="A46" s="20"/>
      <c r="B46" s="16"/>
      <c r="C46" s="16"/>
      <c r="D46" s="16"/>
      <c r="E46" t="s" s="17">
        <v>89</v>
      </c>
      <c r="F46" s="16"/>
      <c r="G46" s="16"/>
      <c r="H46" s="16"/>
      <c r="I46" s="18">
        <v>28.2295238095238</v>
      </c>
      <c r="J46" s="18">
        <v>28.24664761904761</v>
      </c>
      <c r="K46" s="18">
        <v>1.277619047619047</v>
      </c>
      <c r="L46" s="18">
        <v>1.277777777777778</v>
      </c>
      <c r="M46" s="18">
        <v>1.276190476190476</v>
      </c>
      <c r="N46" s="18">
        <v>1.114285714285714</v>
      </c>
      <c r="O46" s="18">
        <v>1.79047619047619</v>
      </c>
      <c r="P46" s="18">
        <v>2.39047619047619</v>
      </c>
      <c r="Q46" s="18">
        <v>3.242857142857142</v>
      </c>
      <c r="R46" s="18">
        <v>2.461904761904762</v>
      </c>
      <c r="S46" s="18">
        <v>2.628571428571429</v>
      </c>
      <c r="T46" s="18">
        <v>0.3142857142857143</v>
      </c>
      <c r="U46" s="18">
        <v>0.8333333333333334</v>
      </c>
      <c r="V46" s="18">
        <v>1.30952380952381</v>
      </c>
      <c r="W46" s="18">
        <v>1.371428571428571</v>
      </c>
      <c r="X46" s="18">
        <v>1.647619047619047</v>
      </c>
      <c r="Y46" s="18">
        <v>1.885714285714286</v>
      </c>
      <c r="Z46" s="18">
        <v>0.9047619047619048</v>
      </c>
      <c r="AA46" s="18">
        <v>2.476190476190476</v>
      </c>
      <c r="AB46" s="18">
        <v>1.761904761904762</v>
      </c>
      <c r="AC46" s="18">
        <v>2.142857142857143</v>
      </c>
      <c r="AD46" s="18">
        <v>2.142857142857143</v>
      </c>
      <c r="AE46" s="18">
        <v>2.571428571428572</v>
      </c>
      <c r="AF46" s="18">
        <v>2.571428571428572</v>
      </c>
      <c r="AG46" s="19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</row>
    <row r="47" ht="15" customHeight="1">
      <c r="A47" s="20"/>
      <c r="B47" s="16"/>
      <c r="C47" s="16"/>
      <c r="D47" t="s" s="17">
        <v>90</v>
      </c>
      <c r="E47" t="s" s="17">
        <v>88</v>
      </c>
      <c r="F47" s="16"/>
      <c r="G47" s="16"/>
      <c r="H47" s="16"/>
      <c r="I47" s="18">
        <v>22.11</v>
      </c>
      <c r="J47" s="18">
        <v>21.8088</v>
      </c>
      <c r="K47" s="18">
        <v>1</v>
      </c>
      <c r="L47" s="18">
        <v>1</v>
      </c>
      <c r="M47" s="18">
        <v>1.1</v>
      </c>
      <c r="N47" s="18">
        <v>0.8</v>
      </c>
      <c r="O47" s="18">
        <v>0.4</v>
      </c>
      <c r="P47" s="18">
        <v>1.7</v>
      </c>
      <c r="Q47" s="18">
        <v>3.3</v>
      </c>
      <c r="R47" s="18">
        <v>0</v>
      </c>
      <c r="S47" s="18">
        <v>1</v>
      </c>
      <c r="T47" s="18">
        <v>0</v>
      </c>
      <c r="U47" s="18">
        <v>0.8</v>
      </c>
      <c r="V47" s="18">
        <v>0.4</v>
      </c>
      <c r="W47" s="18">
        <v>0.5</v>
      </c>
      <c r="X47" s="18">
        <v>0.8</v>
      </c>
      <c r="Y47" s="18">
        <v>0.8</v>
      </c>
      <c r="Z47" s="18">
        <v>0.7</v>
      </c>
      <c r="AA47" s="18">
        <v>2</v>
      </c>
      <c r="AB47" s="18">
        <v>3</v>
      </c>
      <c r="AC47" s="18">
        <v>1</v>
      </c>
      <c r="AD47" s="18">
        <v>1</v>
      </c>
      <c r="AE47" s="18">
        <v>1</v>
      </c>
      <c r="AF47" s="18">
        <v>2</v>
      </c>
      <c r="AG47" s="19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</row>
    <row r="48" ht="15" customHeight="1">
      <c r="A48" s="20"/>
      <c r="B48" s="16"/>
      <c r="C48" s="16"/>
      <c r="D48" s="16"/>
      <c r="E48" t="s" s="17">
        <v>89</v>
      </c>
      <c r="F48" s="16"/>
      <c r="G48" s="16"/>
      <c r="H48" s="16"/>
      <c r="I48" s="18">
        <v>27.35</v>
      </c>
      <c r="J48" s="18">
        <v>27.1428</v>
      </c>
      <c r="K48" s="18">
        <v>1.33</v>
      </c>
      <c r="L48" s="18">
        <v>1.333333333333333</v>
      </c>
      <c r="M48" s="18">
        <v>1.2</v>
      </c>
      <c r="N48" s="18">
        <v>0.9</v>
      </c>
      <c r="O48" s="18">
        <v>1.3</v>
      </c>
      <c r="P48" s="18">
        <v>1.7</v>
      </c>
      <c r="Q48" s="18">
        <v>3.3</v>
      </c>
      <c r="R48" s="18">
        <v>2.5</v>
      </c>
      <c r="S48" s="18">
        <v>2.9</v>
      </c>
      <c r="T48" s="18">
        <v>0</v>
      </c>
      <c r="U48" s="18">
        <v>0.9</v>
      </c>
      <c r="V48" s="18">
        <v>1.1</v>
      </c>
      <c r="W48" s="18">
        <v>1.2</v>
      </c>
      <c r="X48" s="18">
        <v>1.7</v>
      </c>
      <c r="Y48" s="18">
        <v>1.8</v>
      </c>
      <c r="Z48" s="18">
        <v>0.7</v>
      </c>
      <c r="AA48" s="18">
        <v>3</v>
      </c>
      <c r="AB48" s="18">
        <v>1</v>
      </c>
      <c r="AC48" s="18">
        <v>2</v>
      </c>
      <c r="AD48" s="18">
        <v>2</v>
      </c>
      <c r="AE48" s="18">
        <v>2</v>
      </c>
      <c r="AF48" s="18">
        <v>2</v>
      </c>
      <c r="AG48" s="19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</row>
    <row r="49" ht="15" customHeight="1">
      <c r="A49" s="21"/>
      <c r="B49" s="21"/>
      <c r="C49" s="21"/>
      <c r="D49" s="21"/>
      <c r="E49" s="21"/>
      <c r="F49" s="21"/>
      <c r="G49" s="21"/>
      <c r="H49" s="21"/>
      <c r="I49" t="s" s="22">
        <v>91</v>
      </c>
      <c r="J49" s="21"/>
      <c r="K49" t="s" s="22">
        <v>91</v>
      </c>
      <c r="L49" s="21"/>
      <c r="M49" t="s" s="22">
        <v>92</v>
      </c>
      <c r="N49" t="s" s="22">
        <v>92</v>
      </c>
      <c r="O49" t="s" s="22">
        <v>91</v>
      </c>
      <c r="P49" t="s" s="22">
        <v>92</v>
      </c>
      <c r="Q49" t="s" s="22">
        <v>92</v>
      </c>
      <c r="R49" t="s" s="22">
        <v>91</v>
      </c>
      <c r="S49" t="s" s="22">
        <v>91</v>
      </c>
      <c r="T49" t="s" s="22">
        <v>92</v>
      </c>
      <c r="U49" t="s" s="22">
        <v>92</v>
      </c>
      <c r="V49" t="s" s="22">
        <v>91</v>
      </c>
      <c r="W49" t="s" s="22">
        <v>91</v>
      </c>
      <c r="X49" t="s" s="22">
        <v>91</v>
      </c>
      <c r="Y49" t="s" s="22">
        <v>91</v>
      </c>
      <c r="Z49" t="s" s="22">
        <v>92</v>
      </c>
      <c r="AA49" t="s" s="22">
        <v>91</v>
      </c>
      <c r="AB49" t="s" s="22">
        <v>93</v>
      </c>
      <c r="AC49" t="s" s="22">
        <v>91</v>
      </c>
      <c r="AD49" t="s" s="22">
        <v>91</v>
      </c>
      <c r="AE49" t="s" s="22">
        <v>91</v>
      </c>
      <c r="AF49" t="s" s="22">
        <v>92</v>
      </c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</row>
    <row r="50" ht="1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</row>
    <row r="51" ht="15" customHeight="1">
      <c r="A51" t="s" s="15">
        <v>94</v>
      </c>
      <c r="B51" s="16"/>
      <c r="C51" s="16"/>
      <c r="D51" t="s" s="17">
        <v>87</v>
      </c>
      <c r="E51" t="s" s="17">
        <v>88</v>
      </c>
      <c r="F51" s="16"/>
      <c r="G51" s="16"/>
      <c r="H51" s="16"/>
      <c r="I51" s="18">
        <v>30.71764705882353</v>
      </c>
      <c r="J51" s="18">
        <v>30.68334117647059</v>
      </c>
      <c r="K51" s="18">
        <v>1.470588235294118</v>
      </c>
      <c r="L51" s="18">
        <v>1.470588235294118</v>
      </c>
      <c r="M51" s="18">
        <v>1.81764705882353</v>
      </c>
      <c r="N51" s="18">
        <v>1.7</v>
      </c>
      <c r="O51" s="18">
        <v>1.629411764705882</v>
      </c>
      <c r="P51" s="18">
        <v>2.1</v>
      </c>
      <c r="Q51" s="18">
        <v>2.835294117647058</v>
      </c>
      <c r="R51" s="18">
        <v>1.129411764705882</v>
      </c>
      <c r="S51" s="18">
        <v>2.217647058823529</v>
      </c>
      <c r="T51" s="18">
        <v>0.3941176470588235</v>
      </c>
      <c r="U51" s="18">
        <v>0.9588235294117647</v>
      </c>
      <c r="V51" s="18">
        <v>1.658823529411765</v>
      </c>
      <c r="W51" s="18">
        <v>1.364705882352941</v>
      </c>
      <c r="X51" s="18">
        <v>1.164705882352941</v>
      </c>
      <c r="Y51" s="18">
        <v>1.61764705882353</v>
      </c>
      <c r="Z51" s="18">
        <v>1.305882352941177</v>
      </c>
      <c r="AA51" s="18">
        <v>2.411764705882353</v>
      </c>
      <c r="AB51" s="18">
        <v>2.470588235294118</v>
      </c>
      <c r="AC51" s="18">
        <v>2.294117647058823</v>
      </c>
      <c r="AD51" s="18">
        <v>2.294117647058823</v>
      </c>
      <c r="AE51" s="18">
        <v>2.470588235294118</v>
      </c>
      <c r="AF51" s="18">
        <v>2.882352941176471</v>
      </c>
      <c r="AG51" s="19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</row>
    <row r="52" ht="15" customHeight="1">
      <c r="A52" s="20"/>
      <c r="B52" s="16"/>
      <c r="C52" s="16"/>
      <c r="D52" s="16"/>
      <c r="E52" t="s" s="17">
        <v>89</v>
      </c>
      <c r="F52" s="16"/>
      <c r="G52" s="16"/>
      <c r="H52" s="16"/>
      <c r="I52" s="18">
        <v>23.46823529411765</v>
      </c>
      <c r="J52" s="18">
        <v>23.45314117647058</v>
      </c>
      <c r="K52" s="18">
        <v>0.9217647058823529</v>
      </c>
      <c r="L52" s="18">
        <v>0.9215686274509804</v>
      </c>
      <c r="M52" s="18">
        <v>0.9941176470588237</v>
      </c>
      <c r="N52" s="18">
        <v>0.8117647058823529</v>
      </c>
      <c r="O52" s="18">
        <v>1.205882352941177</v>
      </c>
      <c r="P52" s="18">
        <v>2.305882352941177</v>
      </c>
      <c r="Q52" s="18">
        <v>3.258823529411764</v>
      </c>
      <c r="R52" s="18">
        <v>2.5</v>
      </c>
      <c r="S52" s="18">
        <v>2.276470588235294</v>
      </c>
      <c r="T52" s="18">
        <v>0.5176470588235295</v>
      </c>
      <c r="U52" s="18">
        <v>0.9352941176470589</v>
      </c>
      <c r="V52" s="18">
        <v>0.6294117647058824</v>
      </c>
      <c r="W52" s="18">
        <v>1.088235294117647</v>
      </c>
      <c r="X52" s="18">
        <v>1.517647058823529</v>
      </c>
      <c r="Y52" s="18">
        <v>1.441176470588235</v>
      </c>
      <c r="Z52" s="18">
        <v>0.6529411764705884</v>
      </c>
      <c r="AA52" s="18">
        <v>2.470588235294118</v>
      </c>
      <c r="AB52" s="18">
        <v>1.823529411764706</v>
      </c>
      <c r="AC52" s="18">
        <v>1.705882352941176</v>
      </c>
      <c r="AD52" s="18">
        <v>1.705882352941176</v>
      </c>
      <c r="AE52" s="18">
        <v>1.882352941176471</v>
      </c>
      <c r="AF52" s="18">
        <v>1.941176470588235</v>
      </c>
      <c r="AG52" s="19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</row>
    <row r="53" ht="15" customHeight="1">
      <c r="A53" s="20"/>
      <c r="B53" s="16"/>
      <c r="C53" s="16"/>
      <c r="D53" t="s" s="17">
        <v>90</v>
      </c>
      <c r="E53" t="s" s="17">
        <v>88</v>
      </c>
      <c r="F53" s="16"/>
      <c r="G53" s="16"/>
      <c r="H53" s="16"/>
      <c r="I53" s="18">
        <v>31.49</v>
      </c>
      <c r="J53" s="18">
        <v>31.755</v>
      </c>
      <c r="K53" s="18">
        <v>1.33</v>
      </c>
      <c r="L53" s="18">
        <v>1.333333333333333</v>
      </c>
      <c r="M53" s="18">
        <v>1.1</v>
      </c>
      <c r="N53" s="18">
        <v>0.8</v>
      </c>
      <c r="O53" s="18">
        <v>1</v>
      </c>
      <c r="P53" s="18">
        <v>1.7</v>
      </c>
      <c r="Q53" s="18">
        <v>3.3</v>
      </c>
      <c r="R53" s="18">
        <v>0</v>
      </c>
      <c r="S53" s="18">
        <v>2.9</v>
      </c>
      <c r="T53" s="18">
        <v>0</v>
      </c>
      <c r="U53" s="18">
        <v>0.8</v>
      </c>
      <c r="V53" s="18">
        <v>1.4</v>
      </c>
      <c r="W53" s="18">
        <v>0.5</v>
      </c>
      <c r="X53" s="18">
        <v>0.6</v>
      </c>
      <c r="Y53" s="18">
        <v>1.4</v>
      </c>
      <c r="Z53" s="18">
        <v>0.7</v>
      </c>
      <c r="AA53" s="18">
        <v>3</v>
      </c>
      <c r="AB53" s="18">
        <v>3</v>
      </c>
      <c r="AC53" s="18">
        <v>2</v>
      </c>
      <c r="AD53" s="18">
        <v>2</v>
      </c>
      <c r="AE53" s="18">
        <v>3</v>
      </c>
      <c r="AF53" s="18">
        <v>3</v>
      </c>
      <c r="AG53" s="19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</row>
    <row r="54" ht="15" customHeight="1">
      <c r="A54" s="20"/>
      <c r="B54" s="16"/>
      <c r="C54" s="16"/>
      <c r="D54" s="16"/>
      <c r="E54" t="s" s="17">
        <v>89</v>
      </c>
      <c r="F54" s="16"/>
      <c r="G54" s="16"/>
      <c r="H54" s="16"/>
      <c r="I54" s="18">
        <v>22.67</v>
      </c>
      <c r="J54" s="18">
        <v>22.3224</v>
      </c>
      <c r="K54" s="18">
        <v>1</v>
      </c>
      <c r="L54" s="18">
        <v>1</v>
      </c>
      <c r="M54" s="18">
        <v>1</v>
      </c>
      <c r="N54" s="18">
        <v>0.8</v>
      </c>
      <c r="O54" s="18">
        <v>0.7</v>
      </c>
      <c r="P54" s="18">
        <v>1.7</v>
      </c>
      <c r="Q54" s="18">
        <v>3.3</v>
      </c>
      <c r="R54" s="18">
        <v>2.5</v>
      </c>
      <c r="S54" s="18">
        <v>2.8</v>
      </c>
      <c r="T54" s="18">
        <v>0.2</v>
      </c>
      <c r="U54" s="18">
        <v>0.9</v>
      </c>
      <c r="V54" s="18">
        <v>0.5</v>
      </c>
      <c r="W54" s="18">
        <v>1</v>
      </c>
      <c r="X54" s="18">
        <v>1.7</v>
      </c>
      <c r="Y54" s="18">
        <v>1.5</v>
      </c>
      <c r="Z54" s="18">
        <v>0.6</v>
      </c>
      <c r="AA54" s="18">
        <v>2</v>
      </c>
      <c r="AB54" s="18">
        <v>1</v>
      </c>
      <c r="AC54" s="18">
        <v>1</v>
      </c>
      <c r="AD54" s="18">
        <v>1</v>
      </c>
      <c r="AE54" s="18">
        <v>2</v>
      </c>
      <c r="AF54" s="18">
        <v>2</v>
      </c>
      <c r="AG54" s="19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</row>
    <row r="55" ht="15" customHeight="1">
      <c r="A55" s="21"/>
      <c r="B55" s="21"/>
      <c r="C55" s="21"/>
      <c r="D55" s="21"/>
      <c r="E55" s="21"/>
      <c r="F55" s="21"/>
      <c r="G55" s="21"/>
      <c r="H55" s="21"/>
      <c r="I55" t="s" s="22">
        <v>93</v>
      </c>
      <c r="J55" s="21"/>
      <c r="K55" t="s" s="22">
        <v>93</v>
      </c>
      <c r="L55" s="21"/>
      <c r="M55" t="s" s="22">
        <v>93</v>
      </c>
      <c r="N55" t="s" s="22">
        <v>92</v>
      </c>
      <c r="O55" t="s" s="22">
        <v>93</v>
      </c>
      <c r="P55" t="s" s="22">
        <v>92</v>
      </c>
      <c r="Q55" t="s" s="22">
        <v>92</v>
      </c>
      <c r="R55" t="s" s="22">
        <v>91</v>
      </c>
      <c r="S55" t="s" s="22">
        <v>92</v>
      </c>
      <c r="T55" t="s" s="22">
        <v>91</v>
      </c>
      <c r="U55" t="s" s="22">
        <v>92</v>
      </c>
      <c r="V55" t="s" s="22">
        <v>93</v>
      </c>
      <c r="W55" t="s" s="22">
        <v>92</v>
      </c>
      <c r="X55" t="s" s="22">
        <v>91</v>
      </c>
      <c r="Y55" t="s" s="22">
        <v>92</v>
      </c>
      <c r="Z55" t="s" s="22">
        <v>93</v>
      </c>
      <c r="AA55" t="s" s="22">
        <v>92</v>
      </c>
      <c r="AB55" t="s" s="22">
        <v>93</v>
      </c>
      <c r="AC55" t="s" s="22">
        <v>93</v>
      </c>
      <c r="AD55" t="s" s="22">
        <v>93</v>
      </c>
      <c r="AE55" t="s" s="22">
        <v>93</v>
      </c>
      <c r="AF55" t="s" s="22">
        <v>93</v>
      </c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</row>
    <row r="56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</row>
    <row r="57" ht="15" customHeight="1">
      <c r="A57" t="s" s="15">
        <v>95</v>
      </c>
      <c r="B57" s="16"/>
      <c r="C57" s="16"/>
      <c r="D57" t="s" s="17">
        <v>87</v>
      </c>
      <c r="E57" t="s" s="17">
        <v>88</v>
      </c>
      <c r="F57" s="16"/>
      <c r="G57" s="16"/>
      <c r="H57" s="16"/>
      <c r="I57" t="s" s="17">
        <v>96</v>
      </c>
      <c r="J57" t="s" s="17">
        <v>96</v>
      </c>
      <c r="K57" t="s" s="17">
        <v>96</v>
      </c>
      <c r="L57" t="s" s="17">
        <v>96</v>
      </c>
      <c r="M57" t="s" s="17">
        <v>96</v>
      </c>
      <c r="N57" t="s" s="17">
        <v>96</v>
      </c>
      <c r="O57" t="s" s="17">
        <v>96</v>
      </c>
      <c r="P57" t="s" s="17">
        <v>96</v>
      </c>
      <c r="Q57" t="s" s="17">
        <v>96</v>
      </c>
      <c r="R57" t="s" s="17">
        <v>96</v>
      </c>
      <c r="S57" t="s" s="17">
        <v>96</v>
      </c>
      <c r="T57" t="s" s="17">
        <v>97</v>
      </c>
      <c r="U57" t="s" s="17">
        <v>97</v>
      </c>
      <c r="V57" t="s" s="17">
        <v>96</v>
      </c>
      <c r="W57" t="s" s="17">
        <v>96</v>
      </c>
      <c r="X57" t="s" s="17">
        <v>96</v>
      </c>
      <c r="Y57" t="s" s="17">
        <v>96</v>
      </c>
      <c r="Z57" t="s" s="17">
        <v>96</v>
      </c>
      <c r="AA57" t="s" s="17">
        <v>96</v>
      </c>
      <c r="AB57" t="s" s="17">
        <v>97</v>
      </c>
      <c r="AC57" t="s" s="17">
        <v>96</v>
      </c>
      <c r="AD57" t="s" s="17">
        <v>96</v>
      </c>
      <c r="AE57" t="s" s="17">
        <v>96</v>
      </c>
      <c r="AF57" t="s" s="17">
        <v>96</v>
      </c>
      <c r="AG57" s="19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</row>
    <row r="58" ht="15" customHeight="1">
      <c r="A58" s="20"/>
      <c r="B58" s="16"/>
      <c r="C58" s="16"/>
      <c r="D58" s="16"/>
      <c r="E58" t="s" s="17">
        <v>89</v>
      </c>
      <c r="F58" s="16"/>
      <c r="G58" s="16"/>
      <c r="H58" s="16"/>
      <c r="I58" t="s" s="17">
        <v>96</v>
      </c>
      <c r="J58" t="s" s="17">
        <v>96</v>
      </c>
      <c r="K58" t="s" s="17">
        <v>96</v>
      </c>
      <c r="L58" t="s" s="17">
        <v>96</v>
      </c>
      <c r="M58" t="s" s="17">
        <v>96</v>
      </c>
      <c r="N58" t="s" s="17">
        <v>96</v>
      </c>
      <c r="O58" t="s" s="17">
        <v>96</v>
      </c>
      <c r="P58" t="s" s="17">
        <v>96</v>
      </c>
      <c r="Q58" t="s" s="17">
        <v>97</v>
      </c>
      <c r="R58" t="s" s="17">
        <v>97</v>
      </c>
      <c r="S58" t="s" s="17">
        <v>96</v>
      </c>
      <c r="T58" t="s" s="17">
        <v>97</v>
      </c>
      <c r="U58" t="s" s="17">
        <v>97</v>
      </c>
      <c r="V58" t="s" s="17">
        <v>96</v>
      </c>
      <c r="W58" t="s" s="17">
        <v>96</v>
      </c>
      <c r="X58" t="s" s="17">
        <v>96</v>
      </c>
      <c r="Y58" t="s" s="17">
        <v>96</v>
      </c>
      <c r="Z58" t="s" s="17">
        <v>96</v>
      </c>
      <c r="AA58" t="s" s="17">
        <v>96</v>
      </c>
      <c r="AB58" t="s" s="17">
        <v>97</v>
      </c>
      <c r="AC58" t="s" s="17">
        <v>96</v>
      </c>
      <c r="AD58" t="s" s="17">
        <v>96</v>
      </c>
      <c r="AE58" t="s" s="17">
        <v>96</v>
      </c>
      <c r="AF58" t="s" s="17">
        <v>96</v>
      </c>
      <c r="AG58" s="19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</row>
    <row r="59" ht="15" customHeight="1">
      <c r="A59" s="20"/>
      <c r="B59" s="16"/>
      <c r="C59" s="16"/>
      <c r="D59" t="s" s="17">
        <v>90</v>
      </c>
      <c r="E59" t="s" s="17">
        <v>88</v>
      </c>
      <c r="F59" s="16"/>
      <c r="G59" s="16"/>
      <c r="H59" s="16"/>
      <c r="I59" t="s" s="17">
        <v>96</v>
      </c>
      <c r="J59" t="s" s="17">
        <v>96</v>
      </c>
      <c r="K59" t="s" s="17">
        <v>96</v>
      </c>
      <c r="L59" t="s" s="17">
        <v>96</v>
      </c>
      <c r="M59" t="s" s="17">
        <v>98</v>
      </c>
      <c r="N59" t="s" s="17">
        <v>98</v>
      </c>
      <c r="O59" t="s" s="17">
        <v>96</v>
      </c>
      <c r="P59" t="s" s="17">
        <v>98</v>
      </c>
      <c r="Q59" t="s" s="17">
        <v>98</v>
      </c>
      <c r="R59" t="s" s="17">
        <v>98</v>
      </c>
      <c r="S59" t="s" s="17">
        <v>96</v>
      </c>
      <c r="T59" t="s" s="17">
        <v>98</v>
      </c>
      <c r="U59" t="s" s="17">
        <v>98</v>
      </c>
      <c r="V59" t="s" s="17">
        <v>96</v>
      </c>
      <c r="W59" t="s" s="17">
        <v>98</v>
      </c>
      <c r="X59" t="s" s="17">
        <v>97</v>
      </c>
      <c r="Y59" t="s" s="17">
        <v>96</v>
      </c>
      <c r="Z59" t="s" s="17">
        <v>98</v>
      </c>
      <c r="AA59" t="s" s="17">
        <v>96</v>
      </c>
      <c r="AB59" t="s" s="17">
        <v>98</v>
      </c>
      <c r="AC59" t="s" s="17">
        <v>96</v>
      </c>
      <c r="AD59" t="s" s="17">
        <v>96</v>
      </c>
      <c r="AE59" t="s" s="17">
        <v>96</v>
      </c>
      <c r="AF59" t="s" s="17">
        <v>96</v>
      </c>
      <c r="AG59" s="19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</row>
    <row r="60" ht="15" customHeight="1">
      <c r="A60" s="23"/>
      <c r="B60" s="24"/>
      <c r="C60" s="24"/>
      <c r="D60" s="24"/>
      <c r="E60" t="s" s="25">
        <v>89</v>
      </c>
      <c r="F60" s="24"/>
      <c r="G60" s="24"/>
      <c r="H60" s="24"/>
      <c r="I60" t="s" s="25">
        <v>96</v>
      </c>
      <c r="J60" t="s" s="25">
        <v>96</v>
      </c>
      <c r="K60" t="s" s="25">
        <v>96</v>
      </c>
      <c r="L60" t="s" s="25">
        <v>96</v>
      </c>
      <c r="M60" t="s" s="25">
        <v>96</v>
      </c>
      <c r="N60" t="s" s="25">
        <v>96</v>
      </c>
      <c r="O60" t="s" s="25">
        <v>96</v>
      </c>
      <c r="P60" t="s" s="25">
        <v>98</v>
      </c>
      <c r="Q60" t="s" s="25">
        <v>98</v>
      </c>
      <c r="R60" t="s" s="25">
        <v>98</v>
      </c>
      <c r="S60" t="s" s="25">
        <v>96</v>
      </c>
      <c r="T60" t="s" s="25">
        <v>97</v>
      </c>
      <c r="U60" t="s" s="25">
        <v>98</v>
      </c>
      <c r="V60" t="s" s="25">
        <v>96</v>
      </c>
      <c r="W60" t="s" s="25">
        <v>96</v>
      </c>
      <c r="X60" t="s" s="25">
        <v>98</v>
      </c>
      <c r="Y60" t="s" s="25">
        <v>96</v>
      </c>
      <c r="Z60" t="s" s="25">
        <v>96</v>
      </c>
      <c r="AA60" t="s" s="25">
        <v>96</v>
      </c>
      <c r="AB60" t="s" s="25">
        <v>98</v>
      </c>
      <c r="AC60" t="s" s="25">
        <v>96</v>
      </c>
      <c r="AD60" t="s" s="25">
        <v>96</v>
      </c>
      <c r="AE60" t="s" s="25">
        <v>98</v>
      </c>
      <c r="AF60" t="s" s="25">
        <v>98</v>
      </c>
      <c r="AG60" s="19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</row>
  </sheetData>
  <conditionalFormatting sqref="I57:AF60">
    <cfRule type="containsText" dxfId="4" priority="1" stopIfTrue="1" text="real">
      <formula>NOT(ISERROR(FIND(UPPER("real"),UPPER(I57))))</formula>
      <formula>"real"</formula>
    </cfRule>
    <cfRule type="containsText" dxfId="5" priority="2" stopIfTrue="1" text="Jay's">
      <formula>NOT(ISERROR(FIND(UPPER("Jay's"),UPPER(I57))))</formula>
      <formula>"Jay's"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BY60"/>
  <sheetViews>
    <sheetView workbookViewId="0" showGridLines="0" defaultGridColor="1">
      <pane topLeftCell="F3" xSplit="5" ySplit="2" activePane="bottomRight" state="frozen"/>
    </sheetView>
  </sheetViews>
  <sheetFormatPr defaultColWidth="8.83333" defaultRowHeight="14.25" customHeight="1" outlineLevelRow="0" outlineLevelCol="0"/>
  <cols>
    <col min="1" max="1" width="8.85156" style="44" customWidth="1"/>
    <col min="2" max="2" width="5.17188" style="44" customWidth="1"/>
    <col min="3" max="3" width="8.85156" style="44" customWidth="1"/>
    <col min="4" max="4" width="8.5" style="44" customWidth="1"/>
    <col min="5" max="5" width="8.85156" style="44" customWidth="1"/>
    <col min="6" max="6" width="8.85156" style="44" customWidth="1"/>
    <col min="7" max="7" width="8.85156" style="44" customWidth="1"/>
    <col min="8" max="8" width="8.85156" style="44" customWidth="1"/>
    <col min="9" max="9" width="8.85156" style="44" customWidth="1"/>
    <col min="10" max="10" width="8.85156" style="44" customWidth="1"/>
    <col min="11" max="11" width="8.85156" style="44" customWidth="1"/>
    <col min="12" max="12" width="8.85156" style="44" customWidth="1"/>
    <col min="13" max="13" width="8.85156" style="44" customWidth="1"/>
    <col min="14" max="14" width="8.85156" style="44" customWidth="1"/>
    <col min="15" max="15" width="8.85156" style="44" customWidth="1"/>
    <col min="16" max="16" width="10.1719" style="44" customWidth="1"/>
    <col min="17" max="17" width="8.85156" style="44" customWidth="1"/>
    <col min="18" max="18" width="9.17188" style="44" customWidth="1"/>
    <col min="19" max="19" width="16.6719" style="44" customWidth="1"/>
    <col min="20" max="20" width="16.6719" style="44" customWidth="1"/>
    <col min="21" max="21" width="16.6719" style="44" customWidth="1"/>
    <col min="22" max="22" width="16.6719" style="44" customWidth="1"/>
    <col min="23" max="23" width="16.6719" style="44" customWidth="1"/>
    <col min="24" max="24" width="16.6719" style="44" customWidth="1"/>
    <col min="25" max="25" width="16.6719" style="44" customWidth="1"/>
    <col min="26" max="26" width="16.6719" style="44" customWidth="1"/>
    <col min="27" max="27" width="16.6719" style="44" customWidth="1"/>
    <col min="28" max="28" width="16.6719" style="44" customWidth="1"/>
    <col min="29" max="29" width="16.6719" style="44" customWidth="1"/>
    <col min="30" max="30" width="16.6719" style="44" customWidth="1"/>
    <col min="31" max="31" width="16.6719" style="44" customWidth="1"/>
    <col min="32" max="32" width="16.6719" style="44" customWidth="1"/>
    <col min="33" max="33" width="16.6719" style="44" customWidth="1"/>
    <col min="34" max="34" width="16.6719" style="44" customWidth="1"/>
    <col min="35" max="35" width="16.6719" style="44" customWidth="1"/>
    <col min="36" max="36" width="16.6719" style="44" customWidth="1"/>
    <col min="37" max="37" width="16.6719" style="44" customWidth="1"/>
    <col min="38" max="38" width="16.6719" style="44" customWidth="1"/>
    <col min="39" max="39" width="9" style="44" customWidth="1"/>
    <col min="40" max="40" width="9" style="44" customWidth="1"/>
    <col min="41" max="41" width="9" style="44" customWidth="1"/>
    <col min="42" max="42" width="9" style="44" customWidth="1"/>
    <col min="43" max="43" width="9" style="44" customWidth="1"/>
    <col min="44" max="44" width="9" style="44" customWidth="1"/>
    <col min="45" max="45" width="9" style="44" customWidth="1"/>
    <col min="46" max="46" width="9" style="44" customWidth="1"/>
    <col min="47" max="47" width="9" style="44" customWidth="1"/>
    <col min="48" max="48" width="9" style="44" customWidth="1"/>
    <col min="49" max="49" width="9" style="44" customWidth="1"/>
    <col min="50" max="50" width="9" style="44" customWidth="1"/>
    <col min="51" max="51" width="9" style="44" customWidth="1"/>
    <col min="52" max="52" width="9" style="44" customWidth="1"/>
    <col min="53" max="53" width="9" style="44" customWidth="1"/>
    <col min="54" max="54" width="9" style="44" customWidth="1"/>
    <col min="55" max="55" width="9" style="44" customWidth="1"/>
    <col min="56" max="56" width="9" style="44" customWidth="1"/>
    <col min="57" max="57" width="9" style="44" customWidth="1"/>
    <col min="58" max="58" width="9" style="44" customWidth="1"/>
    <col min="59" max="59" width="9" style="44" customWidth="1"/>
    <col min="60" max="60" width="9" style="44" customWidth="1"/>
    <col min="61" max="61" width="9" style="44" customWidth="1"/>
    <col min="62" max="62" width="9" style="44" customWidth="1"/>
    <col min="63" max="63" width="9" style="44" customWidth="1"/>
    <col min="64" max="64" width="9" style="44" customWidth="1"/>
    <col min="65" max="65" width="9" style="44" customWidth="1"/>
    <col min="66" max="66" width="9" style="44" customWidth="1"/>
    <col min="67" max="67" width="9" style="44" customWidth="1"/>
    <col min="68" max="68" width="9" style="44" customWidth="1"/>
    <col min="69" max="69" width="9" style="44" customWidth="1"/>
    <col min="70" max="70" width="9" style="44" customWidth="1"/>
    <col min="71" max="71" width="9" style="44" customWidth="1"/>
    <col min="72" max="72" width="9" style="44" customWidth="1"/>
    <col min="73" max="73" width="9" style="44" customWidth="1"/>
    <col min="74" max="74" width="9" style="44" customWidth="1"/>
    <col min="75" max="75" width="9" style="44" customWidth="1"/>
    <col min="76" max="76" width="9" style="44" customWidth="1"/>
    <col min="77" max="77" width="9" style="44" customWidth="1"/>
    <col min="78" max="256" width="8.85156" style="44" customWidth="1"/>
  </cols>
  <sheetData>
    <row r="1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t="s" s="46">
        <v>101</v>
      </c>
      <c r="L1" t="s" s="33">
        <v>102</v>
      </c>
      <c r="M1" s="47"/>
      <c r="N1" t="s" s="33">
        <v>102</v>
      </c>
      <c r="O1" t="s" s="48">
        <v>101</v>
      </c>
      <c r="P1" t="s" s="49">
        <v>18</v>
      </c>
      <c r="Q1" t="s" s="49">
        <v>101</v>
      </c>
      <c r="R1" t="s" s="49">
        <v>19</v>
      </c>
      <c r="S1" s="50">
        <v>0.125</v>
      </c>
      <c r="T1" s="50">
        <v>0.125</v>
      </c>
      <c r="U1" s="50">
        <v>0.0417</v>
      </c>
      <c r="V1" s="51">
        <v>0.0417</v>
      </c>
      <c r="W1" s="51">
        <v>0.0417</v>
      </c>
      <c r="X1" s="51">
        <v>0.0417</v>
      </c>
      <c r="Y1" s="51">
        <v>0.0417</v>
      </c>
      <c r="Z1" s="50">
        <v>0.0417</v>
      </c>
      <c r="AA1" s="52">
        <v>0.05</v>
      </c>
      <c r="AB1" s="52">
        <v>0.05</v>
      </c>
      <c r="AC1" s="52">
        <v>0.05</v>
      </c>
      <c r="AD1" s="52">
        <v>0.05</v>
      </c>
      <c r="AE1" s="52">
        <v>0.05</v>
      </c>
      <c r="AF1" s="52">
        <v>0.25</v>
      </c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</row>
    <row r="2" ht="63" customHeight="1">
      <c r="A2" s="45"/>
      <c r="B2" t="s" s="49">
        <v>20</v>
      </c>
      <c r="C2" s="45"/>
      <c r="D2" t="s" s="49">
        <v>21</v>
      </c>
      <c r="E2" t="s" s="49">
        <v>22</v>
      </c>
      <c r="F2" s="45"/>
      <c r="G2" t="s" s="49">
        <v>106</v>
      </c>
      <c r="H2" t="s" s="49">
        <v>23</v>
      </c>
      <c r="I2" t="s" s="49">
        <v>107</v>
      </c>
      <c r="J2" t="s" s="49">
        <v>103</v>
      </c>
      <c r="K2" t="s" s="46">
        <v>104</v>
      </c>
      <c r="L2" t="s" s="37">
        <v>105</v>
      </c>
      <c r="M2" t="s" s="53">
        <v>99</v>
      </c>
      <c r="N2" t="s" s="37">
        <v>108</v>
      </c>
      <c r="O2" t="s" s="48">
        <v>24</v>
      </c>
      <c r="P2" t="s" s="49">
        <v>25</v>
      </c>
      <c r="Q2" t="s" s="49">
        <v>26</v>
      </c>
      <c r="R2" t="s" s="46">
        <v>25</v>
      </c>
      <c r="S2" t="s" s="54">
        <v>27</v>
      </c>
      <c r="T2" t="s" s="54">
        <v>28</v>
      </c>
      <c r="U2" t="s" s="54">
        <v>29</v>
      </c>
      <c r="V2" t="s" s="55">
        <v>30</v>
      </c>
      <c r="W2" t="s" s="56">
        <v>31</v>
      </c>
      <c r="X2" t="s" s="56">
        <v>32</v>
      </c>
      <c r="Y2" t="s" s="57">
        <v>33</v>
      </c>
      <c r="Z2" t="s" s="54">
        <v>34</v>
      </c>
      <c r="AA2" t="s" s="54">
        <v>35</v>
      </c>
      <c r="AB2" t="s" s="54">
        <v>36</v>
      </c>
      <c r="AC2" t="s" s="58">
        <v>37</v>
      </c>
      <c r="AD2" t="s" s="54">
        <v>38</v>
      </c>
      <c r="AE2" t="s" s="54">
        <v>39</v>
      </c>
      <c r="AF2" t="s" s="58">
        <v>40</v>
      </c>
      <c r="AG2" t="s" s="55">
        <v>41</v>
      </c>
      <c r="AH2" t="s" s="56">
        <v>42</v>
      </c>
      <c r="AI2" t="s" s="56">
        <v>43</v>
      </c>
      <c r="AJ2" t="s" s="56">
        <v>44</v>
      </c>
      <c r="AK2" t="s" s="56">
        <v>45</v>
      </c>
      <c r="AL2" t="s" s="56">
        <v>46</v>
      </c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</row>
    <row r="3" ht="15" customHeight="1">
      <c r="A3" s="59">
        <v>6</v>
      </c>
      <c r="B3" t="s" s="60">
        <v>47</v>
      </c>
      <c r="C3" s="61"/>
      <c r="D3" t="s" s="60">
        <v>48</v>
      </c>
      <c r="E3" t="s" s="60">
        <v>49</v>
      </c>
      <c r="F3" t="s" s="7">
        <v>109</v>
      </c>
      <c r="G3" t="s" s="7">
        <v>50</v>
      </c>
      <c r="H3" t="s" s="7">
        <v>50</v>
      </c>
      <c r="I3" t="s" s="7">
        <v>50</v>
      </c>
      <c r="J3" s="12">
        <v>3.39</v>
      </c>
      <c r="K3" s="40">
        <f>(O3*0.6)+(Q3*100/3*0.4)</f>
        <v>34.494</v>
      </c>
      <c r="L3" s="41">
        <f>(P3*0.6)+(Q3*100/3*0.4)</f>
        <v>44.98179550570809</v>
      </c>
      <c r="M3" s="62">
        <v>14.4</v>
      </c>
      <c r="N3" s="41">
        <f>L3/M3</f>
        <v>3.123735799007506</v>
      </c>
      <c r="O3" s="42">
        <v>31.49</v>
      </c>
      <c r="P3" s="12">
        <f>20*((S3*S$1)+(T3*T$1)+(U3*U$1)+(V3*V$1)+(W3*W$1)+(X3*X$1)+(Y3*Y$1)+(Z3*Z$1)+(AA3*AA$1)+(AB3*AB$1)+(AC3*AC$1)+(AD3*AD$1)+(AE3*AE$1)+(AF3*AF$1))</f>
        <v>48.96965917618016</v>
      </c>
      <c r="Q3" s="12">
        <v>1.17</v>
      </c>
      <c r="R3" s="12">
        <f>(SUM(AG3:AL3)/6)-1</f>
        <v>1.166666666666667</v>
      </c>
      <c r="S3" s="43">
        <v>4.483361774744028</v>
      </c>
      <c r="T3" s="43">
        <v>5</v>
      </c>
      <c r="U3" s="43">
        <v>3.356435643564357</v>
      </c>
      <c r="V3" s="13">
        <v>1.7</v>
      </c>
      <c r="W3" s="13">
        <v>0</v>
      </c>
      <c r="X3" s="13">
        <v>0</v>
      </c>
      <c r="Y3" s="13">
        <v>3.3</v>
      </c>
      <c r="Z3" s="43">
        <v>4.03006993006993</v>
      </c>
      <c r="AA3" s="43">
        <v>5</v>
      </c>
      <c r="AB3" s="43">
        <v>2.844755244755244</v>
      </c>
      <c r="AC3" s="43">
        <v>0.5</v>
      </c>
      <c r="AD3" s="43">
        <v>0.5215384615384615</v>
      </c>
      <c r="AE3" s="43">
        <v>1.564615384615385</v>
      </c>
      <c r="AF3" s="43">
        <v>0.9</v>
      </c>
      <c r="AG3" s="11">
        <v>3</v>
      </c>
      <c r="AH3" s="11">
        <v>3</v>
      </c>
      <c r="AI3" s="11">
        <v>1</v>
      </c>
      <c r="AJ3" s="11">
        <v>1</v>
      </c>
      <c r="AK3" s="11">
        <v>2</v>
      </c>
      <c r="AL3" s="11">
        <v>3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</row>
    <row r="4" ht="15" customHeight="1">
      <c r="A4" s="59">
        <v>5</v>
      </c>
      <c r="B4" t="s" s="60">
        <v>65</v>
      </c>
      <c r="C4" s="61"/>
      <c r="D4" t="s" s="60">
        <v>66</v>
      </c>
      <c r="E4" t="s" s="60">
        <v>67</v>
      </c>
      <c r="F4" t="s" s="7">
        <v>109</v>
      </c>
      <c r="G4" s="6"/>
      <c r="H4" t="s" s="7">
        <v>50</v>
      </c>
      <c r="I4" t="s" s="7">
        <v>50</v>
      </c>
      <c r="J4" s="12">
        <v>0.5</v>
      </c>
      <c r="K4" s="40">
        <f>(O4*0.6)+(Q4*100/3*0.4)</f>
        <v>49.23133333333333</v>
      </c>
      <c r="L4" s="41">
        <f>(P4*0.6)+(Q4*100/3*0.4)</f>
        <v>43.82715489602439</v>
      </c>
      <c r="M4" s="62">
        <v>15.4</v>
      </c>
      <c r="N4" s="41">
        <f>L4/M4</f>
        <v>2.845919149092493</v>
      </c>
      <c r="O4" s="42">
        <v>33.83</v>
      </c>
      <c r="P4" s="12">
        <f>20*((S4*S$1)+(T4*T$1)+(U4*U$1)+(V4*V$1)+(W4*W$1)+(X4*X$1)+(Y4*Y$1)+(Z4*Z$1)+(AA4*AA$1)+(AB4*AB$1)+(AC4*AC$1)+(AD4*AD$1)+(AE4*AE$1)+(AF4*AF$1))</f>
        <v>24.82303593781843</v>
      </c>
      <c r="Q4" s="12">
        <v>2.17</v>
      </c>
      <c r="R4" s="12">
        <f>(SUM(AG4:AL4)/6)-1</f>
        <v>2.166666666666667</v>
      </c>
      <c r="S4" s="13">
        <v>0.2773037542662116</v>
      </c>
      <c r="T4" s="13">
        <v>0.2378913312398896</v>
      </c>
      <c r="U4" s="13">
        <v>2.413366336633663</v>
      </c>
      <c r="V4" s="13">
        <v>3.3</v>
      </c>
      <c r="W4" s="13">
        <v>3.3</v>
      </c>
      <c r="X4" s="13">
        <v>0</v>
      </c>
      <c r="Y4" s="13">
        <v>2.9</v>
      </c>
      <c r="Z4" s="13">
        <v>0</v>
      </c>
      <c r="AA4" s="13">
        <v>0</v>
      </c>
      <c r="AB4" s="13">
        <v>0.6993006993006992</v>
      </c>
      <c r="AC4" s="13">
        <v>2.4</v>
      </c>
      <c r="AD4" s="13">
        <v>0</v>
      </c>
      <c r="AE4" s="13">
        <v>0.5</v>
      </c>
      <c r="AF4" s="13">
        <v>2</v>
      </c>
      <c r="AG4" s="11">
        <v>3</v>
      </c>
      <c r="AH4" s="11">
        <v>2</v>
      </c>
      <c r="AI4" s="11">
        <v>4</v>
      </c>
      <c r="AJ4" s="11">
        <v>4</v>
      </c>
      <c r="AK4" s="11">
        <v>3</v>
      </c>
      <c r="AL4" s="11">
        <v>3</v>
      </c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</row>
    <row r="5" ht="15" customHeight="1">
      <c r="A5" s="59">
        <v>25</v>
      </c>
      <c r="B5" t="s" s="60">
        <v>53</v>
      </c>
      <c r="C5" s="61"/>
      <c r="D5" t="s" s="60">
        <v>48</v>
      </c>
      <c r="E5" t="s" s="60">
        <v>49</v>
      </c>
      <c r="F5" t="s" s="7">
        <v>109</v>
      </c>
      <c r="G5" t="s" s="7">
        <v>50</v>
      </c>
      <c r="H5" t="s" s="7">
        <v>50</v>
      </c>
      <c r="I5" t="s" s="7">
        <v>50</v>
      </c>
      <c r="J5" s="12">
        <v>1.8</v>
      </c>
      <c r="K5" s="40">
        <f>(O5*0.6)+(Q5*100/3*0.4)</f>
        <v>19.91666666666667</v>
      </c>
      <c r="L5" s="41">
        <f>(P5*0.6)+(Q5*100/3*0.4)</f>
        <v>19.79896190850724</v>
      </c>
      <c r="M5" s="62">
        <v>7.9</v>
      </c>
      <c r="N5" s="41">
        <f>L5/M5</f>
        <v>2.506197709937625</v>
      </c>
      <c r="O5" s="42">
        <v>14.75</v>
      </c>
      <c r="P5" s="12">
        <f>20*((S5*S$1)+(T5*T$1)+(U5*U$1)+(V5*V$1)+(W5*W$1)+(X5*X$1)+(Y5*Y$1)+(Z5*Z$1)+(AA5*AA$1)+(AB5*AB$1)+(AC5*AC$1)+(AD5*AD$1)+(AE5*AE$1)+(AF5*AF$1))</f>
        <v>14.55382540306762</v>
      </c>
      <c r="Q5" s="12">
        <v>0.83</v>
      </c>
      <c r="R5" s="12">
        <f>(SUM(AG5:AL5)/6)-1</f>
        <v>0.8333333333333333</v>
      </c>
      <c r="S5" s="13">
        <v>0.5375426621160408</v>
      </c>
      <c r="T5" s="13">
        <v>0.5138452754781616</v>
      </c>
      <c r="U5" s="13">
        <v>2.227722772277228</v>
      </c>
      <c r="V5" s="13">
        <v>1.7</v>
      </c>
      <c r="W5" s="13">
        <v>1.7</v>
      </c>
      <c r="X5" s="13">
        <v>2.5</v>
      </c>
      <c r="Y5" s="13">
        <v>0.5</v>
      </c>
      <c r="Z5" s="13">
        <v>0</v>
      </c>
      <c r="AA5" s="13">
        <v>1.206757843925985</v>
      </c>
      <c r="AB5" s="13">
        <v>0</v>
      </c>
      <c r="AC5" s="13">
        <v>0</v>
      </c>
      <c r="AD5" s="13">
        <v>0.5538461538461539</v>
      </c>
      <c r="AE5" s="13">
        <v>0.9692307692307691</v>
      </c>
      <c r="AF5" s="13">
        <v>0.4</v>
      </c>
      <c r="AG5" s="11">
        <v>1</v>
      </c>
      <c r="AH5" s="11">
        <v>4</v>
      </c>
      <c r="AI5" s="11">
        <v>2</v>
      </c>
      <c r="AJ5" s="11">
        <v>2</v>
      </c>
      <c r="AK5" s="11">
        <v>1</v>
      </c>
      <c r="AL5" s="11">
        <v>1</v>
      </c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</row>
    <row r="6" ht="15" customHeight="1">
      <c r="A6" s="59">
        <v>8</v>
      </c>
      <c r="B6" t="s" s="60">
        <v>47</v>
      </c>
      <c r="C6" s="61"/>
      <c r="D6" t="s" s="60">
        <v>68</v>
      </c>
      <c r="E6" t="s" s="60">
        <v>67</v>
      </c>
      <c r="F6" t="s" s="7">
        <v>109</v>
      </c>
      <c r="G6" s="6"/>
      <c r="H6" t="s" s="7">
        <v>50</v>
      </c>
      <c r="I6" t="s" s="7">
        <v>50</v>
      </c>
      <c r="J6" s="12">
        <v>0.44</v>
      </c>
      <c r="K6" s="40">
        <f>(O6*0.6)+(Q6*100/3*0.4)</f>
        <v>49.79733333333333</v>
      </c>
      <c r="L6" s="41">
        <f>(P6*0.6)+(Q6*100/3*0.4)</f>
        <v>33.63524651774554</v>
      </c>
      <c r="M6" s="62">
        <v>14.8</v>
      </c>
      <c r="N6" s="41">
        <f>L6/M6</f>
        <v>2.272651791739563</v>
      </c>
      <c r="O6" s="42">
        <v>53.44</v>
      </c>
      <c r="P6" s="12">
        <f>20*((S6*S$1)+(T6*T$1)+(U6*U$1)+(V6*V$1)+(W6*W$1)+(X6*X$1)+(Y6*Y$1)+(Z6*Z$1)+(AA6*AA$1)+(AB6*AB$1)+(AC6*AC$1)+(AD6*AD$1)+(AE6*AE$1)+(AF6*AF$1))</f>
        <v>26.50318864068702</v>
      </c>
      <c r="Q6" s="12">
        <v>1.33</v>
      </c>
      <c r="R6" s="12">
        <f>(SUM(AG6:AL6)/6)-1</f>
        <v>1.333333333333333</v>
      </c>
      <c r="S6" s="13">
        <v>0.713310580204778</v>
      </c>
      <c r="T6" s="13">
        <v>0.7955086116661908</v>
      </c>
      <c r="U6" s="13">
        <v>2.722772277227723</v>
      </c>
      <c r="V6" s="13">
        <v>3.3</v>
      </c>
      <c r="W6" s="13">
        <v>3.3</v>
      </c>
      <c r="X6" s="13">
        <v>0</v>
      </c>
      <c r="Y6" s="13">
        <v>3.3</v>
      </c>
      <c r="Z6" s="13">
        <v>0</v>
      </c>
      <c r="AA6" s="13">
        <v>0.4129793510324483</v>
      </c>
      <c r="AB6" s="13">
        <v>1.507692307692308</v>
      </c>
      <c r="AC6" s="13">
        <v>1.2</v>
      </c>
      <c r="AD6" s="13">
        <v>0.5584615384615385</v>
      </c>
      <c r="AE6" s="13">
        <v>0.5246153846153846</v>
      </c>
      <c r="AF6" s="13">
        <v>1.6</v>
      </c>
      <c r="AG6" s="11">
        <v>3</v>
      </c>
      <c r="AH6" s="11">
        <v>1</v>
      </c>
      <c r="AI6" s="11">
        <v>1</v>
      </c>
      <c r="AJ6" s="11">
        <v>1</v>
      </c>
      <c r="AK6" s="11">
        <v>4</v>
      </c>
      <c r="AL6" s="11">
        <v>4</v>
      </c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ht="15" customHeight="1">
      <c r="A7" s="59">
        <v>32</v>
      </c>
      <c r="B7" t="s" s="60">
        <v>55</v>
      </c>
      <c r="C7" s="61"/>
      <c r="D7" t="s" s="60">
        <v>56</v>
      </c>
      <c r="E7" t="s" s="60">
        <v>49</v>
      </c>
      <c r="F7" t="s" s="7">
        <v>109</v>
      </c>
      <c r="G7" t="s" s="7">
        <v>50</v>
      </c>
      <c r="H7" t="s" s="7">
        <v>50</v>
      </c>
      <c r="I7" t="s" s="7">
        <v>50</v>
      </c>
      <c r="J7" s="12">
        <v>3.7</v>
      </c>
      <c r="K7" s="40">
        <f>(O7*0.6)+(Q7*100/3*0.4)</f>
        <v>22.38733333333334</v>
      </c>
      <c r="L7" s="41">
        <f>(P7*0.6)+(Q7*100/3*0.4)</f>
        <v>26.59186976212345</v>
      </c>
      <c r="M7" s="62">
        <v>16.3</v>
      </c>
      <c r="N7" s="41">
        <f>L7/M7</f>
        <v>1.63140305289101</v>
      </c>
      <c r="O7" s="42">
        <v>15.09</v>
      </c>
      <c r="P7" s="12">
        <f>20*((S7*S$1)+(T7*T$1)+(U7*U$1)+(V7*V$1)+(W7*W$1)+(X7*X$1)+(Y7*Y$1)+(Z7*Z$1)+(AA7*AA$1)+(AB7*AB$1)+(AC7*AC$1)+(AD7*AD$1)+(AE7*AE$1)+(AF7*AF$1))</f>
        <v>22.0975607146502</v>
      </c>
      <c r="Q7" s="12">
        <v>1</v>
      </c>
      <c r="R7" s="12">
        <f>(SUM(AG7:AL7)/6)-1</f>
        <v>1</v>
      </c>
      <c r="S7" s="13">
        <v>1.736348122866894</v>
      </c>
      <c r="T7" s="13">
        <v>1.408316680940147</v>
      </c>
      <c r="U7" s="13">
        <v>1.831683168316832</v>
      </c>
      <c r="V7" s="13">
        <v>1.7</v>
      </c>
      <c r="W7" s="13">
        <v>3.3</v>
      </c>
      <c r="X7" s="13">
        <v>0</v>
      </c>
      <c r="Y7" s="13">
        <v>0.8</v>
      </c>
      <c r="Z7" s="13">
        <v>0</v>
      </c>
      <c r="AA7" s="13">
        <v>2.976669348350764</v>
      </c>
      <c r="AB7" s="13">
        <v>0.5174825174825175</v>
      </c>
      <c r="AC7" s="13">
        <v>0.1</v>
      </c>
      <c r="AD7" s="13">
        <v>1.138461538461539</v>
      </c>
      <c r="AE7" s="13">
        <v>1.138461538461539</v>
      </c>
      <c r="AF7" s="13">
        <v>0.4</v>
      </c>
      <c r="AG7" s="11">
        <v>1</v>
      </c>
      <c r="AH7" s="11">
        <v>3</v>
      </c>
      <c r="AI7" s="11">
        <v>3</v>
      </c>
      <c r="AJ7" s="11">
        <v>3</v>
      </c>
      <c r="AK7" s="11">
        <v>1</v>
      </c>
      <c r="AL7" s="11">
        <v>1</v>
      </c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</row>
    <row r="8" ht="15" customHeight="1">
      <c r="A8" s="59">
        <v>9</v>
      </c>
      <c r="B8" t="s" s="60">
        <v>47</v>
      </c>
      <c r="C8" s="61"/>
      <c r="D8" t="s" s="60">
        <v>52</v>
      </c>
      <c r="E8" t="s" s="60">
        <v>49</v>
      </c>
      <c r="F8" t="s" s="7">
        <v>109</v>
      </c>
      <c r="G8" t="s" s="7">
        <v>50</v>
      </c>
      <c r="H8" t="s" s="7">
        <v>50</v>
      </c>
      <c r="I8" t="s" s="7">
        <v>50</v>
      </c>
      <c r="J8" s="12">
        <v>0.96</v>
      </c>
      <c r="K8" s="40">
        <f>(O8*0.6)+(Q8*100/3*0.4)</f>
        <v>59.522</v>
      </c>
      <c r="L8" s="41">
        <f>(P8*0.6)+(Q8*100/3*0.4)</f>
        <v>51.36915600101499</v>
      </c>
      <c r="M8" s="62">
        <v>32.2</v>
      </c>
      <c r="N8" s="41">
        <f>L8/M8</f>
        <v>1.59531540375823</v>
      </c>
      <c r="O8" s="42">
        <v>39.87</v>
      </c>
      <c r="P8" s="12">
        <f>20*((S8*S$1)+(T8*T$1)+(U8*U$1)+(V8*V$1)+(W8*W$1)+(X8*X$1)+(Y8*Y$1)+(Z8*Z$1)+(AA8*AA$1)+(AB8*AB$1)+(AC8*AC$1)+(AD8*AD$1)+(AE8*AE$1)+(AF8*AF$1))</f>
        <v>26.28192666835832</v>
      </c>
      <c r="Q8" s="12">
        <v>2.67</v>
      </c>
      <c r="R8" s="12">
        <f>(SUM(AG8:AL8)/6)-1</f>
        <v>2.666666666666667</v>
      </c>
      <c r="S8" s="13">
        <v>1.843003412969283</v>
      </c>
      <c r="T8" s="13">
        <v>2.055381101912646</v>
      </c>
      <c r="U8" s="13">
        <v>3.207920792079208</v>
      </c>
      <c r="V8" s="13">
        <v>1.7</v>
      </c>
      <c r="W8" s="13">
        <v>5</v>
      </c>
      <c r="X8" s="13">
        <v>0</v>
      </c>
      <c r="Y8" s="13">
        <v>3.3</v>
      </c>
      <c r="Z8" s="13">
        <v>0</v>
      </c>
      <c r="AA8" s="13">
        <v>0</v>
      </c>
      <c r="AB8" s="13">
        <v>1.40979020979021</v>
      </c>
      <c r="AC8" s="13">
        <v>0.5</v>
      </c>
      <c r="AD8" s="13">
        <v>0</v>
      </c>
      <c r="AE8" s="13">
        <v>0.1107692307692308</v>
      </c>
      <c r="AF8" s="13">
        <v>0.7</v>
      </c>
      <c r="AG8" s="11">
        <v>2</v>
      </c>
      <c r="AH8" s="11">
        <v>4</v>
      </c>
      <c r="AI8" s="11">
        <v>4</v>
      </c>
      <c r="AJ8" s="11">
        <v>4</v>
      </c>
      <c r="AK8" s="11">
        <v>4</v>
      </c>
      <c r="AL8" s="11">
        <v>4</v>
      </c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</row>
    <row r="9" ht="15" customHeight="1">
      <c r="A9" s="59">
        <v>27</v>
      </c>
      <c r="B9" t="s" s="60">
        <v>54</v>
      </c>
      <c r="C9" s="61"/>
      <c r="D9" t="s" s="60">
        <v>48</v>
      </c>
      <c r="E9" t="s" s="60">
        <v>49</v>
      </c>
      <c r="F9" t="s" s="7">
        <v>109</v>
      </c>
      <c r="G9" t="s" s="7">
        <v>50</v>
      </c>
      <c r="H9" t="s" s="7">
        <v>50</v>
      </c>
      <c r="I9" t="s" s="7">
        <v>50</v>
      </c>
      <c r="J9" s="12">
        <v>3.15</v>
      </c>
      <c r="K9" s="40">
        <f>(O9*0.6)+(Q9*100/3*0.4)</f>
        <v>29.57466666666667</v>
      </c>
      <c r="L9" s="41">
        <f>(P9*0.6)+(Q9*100/3*0.4)</f>
        <v>31.38629100717764</v>
      </c>
      <c r="M9" s="62">
        <v>19.8</v>
      </c>
      <c r="N9" s="41">
        <f>L9/M9</f>
        <v>1.585166212483719</v>
      </c>
      <c r="O9" s="42">
        <v>38.18</v>
      </c>
      <c r="P9" s="12">
        <f>20*((S9*S$1)+(T9*T$1)+(U9*U$1)+(V9*V$1)+(W9*W$1)+(X9*X$1)+(Y9*Y$1)+(Z9*Z$1)+(AA9*AA$1)+(AB9*AB$1)+(AC9*AC$1)+(AD9*AD$1)+(AE9*AE$1)+(AF9*AF$1))</f>
        <v>41.19937390085163</v>
      </c>
      <c r="Q9" s="12">
        <v>0.5</v>
      </c>
      <c r="R9" s="12">
        <f>(SUM(AG9:AL9)/6)-1</f>
        <v>0.5</v>
      </c>
      <c r="S9" s="13">
        <v>0</v>
      </c>
      <c r="T9" s="13">
        <v>0</v>
      </c>
      <c r="U9" s="13">
        <v>0.3898514851485149</v>
      </c>
      <c r="V9" s="13">
        <v>1.7</v>
      </c>
      <c r="W9" s="13">
        <v>2.8</v>
      </c>
      <c r="X9" s="13">
        <v>0</v>
      </c>
      <c r="Y9" s="13">
        <v>1</v>
      </c>
      <c r="Z9" s="13">
        <v>0</v>
      </c>
      <c r="AA9" s="13">
        <v>0</v>
      </c>
      <c r="AB9" s="13">
        <v>4.185314685314685</v>
      </c>
      <c r="AC9" s="13">
        <v>4.8</v>
      </c>
      <c r="AD9" s="13">
        <v>0</v>
      </c>
      <c r="AE9" s="13">
        <v>2.301923076923077</v>
      </c>
      <c r="AF9" s="13">
        <v>5</v>
      </c>
      <c r="AG9" s="11">
        <v>3</v>
      </c>
      <c r="AH9" s="11">
        <v>1</v>
      </c>
      <c r="AI9" s="11">
        <v>1</v>
      </c>
      <c r="AJ9" s="11">
        <v>1</v>
      </c>
      <c r="AK9" s="11">
        <v>1</v>
      </c>
      <c r="AL9" s="11">
        <v>2</v>
      </c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</row>
    <row r="10" ht="15" customHeight="1">
      <c r="A10" s="59">
        <v>7</v>
      </c>
      <c r="B10" t="s" s="60">
        <v>47</v>
      </c>
      <c r="C10" s="61"/>
      <c r="D10" t="s" s="60">
        <v>51</v>
      </c>
      <c r="E10" t="s" s="60">
        <v>49</v>
      </c>
      <c r="F10" t="s" s="7">
        <v>109</v>
      </c>
      <c r="G10" t="s" s="7">
        <v>50</v>
      </c>
      <c r="H10" t="s" s="7">
        <v>50</v>
      </c>
      <c r="I10" t="s" s="7">
        <v>50</v>
      </c>
      <c r="J10" s="12">
        <v>1.12</v>
      </c>
      <c r="K10" s="40">
        <f>(O10*0.6)+(Q10*100/3*0.4)</f>
        <v>68.23666666666668</v>
      </c>
      <c r="L10" s="41">
        <f>(P10*0.6)+(Q10*100/3*0.4)</f>
        <v>59.14802429540433</v>
      </c>
      <c r="M10" s="62">
        <v>38.2</v>
      </c>
      <c r="N10" s="41">
        <f>L10/M10</f>
        <v>1.548377599356134</v>
      </c>
      <c r="O10" s="42">
        <v>61.95</v>
      </c>
      <c r="P10" s="12">
        <f>20*((S10*S$1)+(T10*T$1)+(U10*U$1)+(V10*V$1)+(W10*W$1)+(X10*X$1)+(Y10*Y$1)+(Z10*Z$1)+(AA10*AA$1)+(AB10*AB$1)+(AC10*AC$1)+(AD10*AD$1)+(AE10*AE$1)+(AF10*AF$1))</f>
        <v>46.80226271456276</v>
      </c>
      <c r="Q10" s="12">
        <v>2.33</v>
      </c>
      <c r="R10" s="12">
        <f>(SUM(AG10:AL10)/6)-1</f>
        <v>2.333333333333333</v>
      </c>
      <c r="S10" s="13">
        <v>2.389078498293515</v>
      </c>
      <c r="T10" s="13">
        <v>2.664382909886764</v>
      </c>
      <c r="U10" s="13">
        <v>3.465346534653466</v>
      </c>
      <c r="V10" s="13">
        <v>3.3</v>
      </c>
      <c r="W10" s="13">
        <v>3.3</v>
      </c>
      <c r="X10" s="13">
        <v>0</v>
      </c>
      <c r="Y10" s="13">
        <v>3.3</v>
      </c>
      <c r="Z10" s="13">
        <v>3.916083916083916</v>
      </c>
      <c r="AA10" s="13">
        <v>3.754357736658621</v>
      </c>
      <c r="AB10" s="13">
        <v>2.584615384615385</v>
      </c>
      <c r="AC10" s="13">
        <v>0.4</v>
      </c>
      <c r="AD10" s="13">
        <v>0</v>
      </c>
      <c r="AE10" s="13">
        <v>0.5169230769230769</v>
      </c>
      <c r="AF10" s="13">
        <v>2.5</v>
      </c>
      <c r="AG10" s="11">
        <v>3</v>
      </c>
      <c r="AH10" s="11">
        <v>2</v>
      </c>
      <c r="AI10" s="11">
        <v>4</v>
      </c>
      <c r="AJ10" s="11">
        <v>4</v>
      </c>
      <c r="AK10" s="11">
        <v>3</v>
      </c>
      <c r="AL10" s="11">
        <v>4</v>
      </c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</row>
    <row r="11" ht="15" customHeight="1">
      <c r="A11" s="59">
        <v>15</v>
      </c>
      <c r="B11" t="s" s="60">
        <v>69</v>
      </c>
      <c r="C11" s="61"/>
      <c r="D11" t="s" s="60">
        <v>71</v>
      </c>
      <c r="E11" t="s" s="60">
        <v>67</v>
      </c>
      <c r="F11" t="s" s="7">
        <v>109</v>
      </c>
      <c r="G11" s="6"/>
      <c r="H11" t="s" s="7">
        <v>50</v>
      </c>
      <c r="I11" t="s" s="7">
        <v>50</v>
      </c>
      <c r="J11" s="12">
        <v>0.86</v>
      </c>
      <c r="K11" s="40">
        <f>(O11*0.6)+(Q11*100/3*0.4)</f>
        <v>41.45466666666667</v>
      </c>
      <c r="L11" s="41">
        <f>(P11*0.6)+(Q11*100/3*0.4)</f>
        <v>36.86956836897305</v>
      </c>
      <c r="M11" s="62">
        <v>27.3</v>
      </c>
      <c r="N11" s="41">
        <f>L11/M11</f>
        <v>1.350533639889123</v>
      </c>
      <c r="O11" s="42">
        <v>31.98</v>
      </c>
      <c r="P11" s="12">
        <f>20*((S11*S$1)+(T11*T$1)+(U11*U$1)+(V11*V$1)+(W11*W$1)+(X11*X$1)+(Y11*Y$1)+(Z11*Z$1)+(AA11*AA$1)+(AB11*AB$1)+(AC11*AC$1)+(AD11*AD$1)+(AE11*AE$1)+(AF11*AF$1))</f>
        <v>24.33816950384397</v>
      </c>
      <c r="Q11" s="12">
        <v>1.67</v>
      </c>
      <c r="R11" s="12">
        <f>(SUM(AG11:AL11)/6)-1</f>
        <v>1.666666666666667</v>
      </c>
      <c r="S11" s="13">
        <v>0.2201365187713311</v>
      </c>
      <c r="T11" s="13">
        <v>0.2455038538395661</v>
      </c>
      <c r="U11" s="13">
        <v>1.064356435643564</v>
      </c>
      <c r="V11" s="13">
        <v>2.2</v>
      </c>
      <c r="W11" s="13">
        <v>3.3</v>
      </c>
      <c r="X11" s="13">
        <v>2.5</v>
      </c>
      <c r="Y11" s="13">
        <v>3.4</v>
      </c>
      <c r="Z11" s="13">
        <v>0</v>
      </c>
      <c r="AA11" s="13">
        <v>0.8071869133816035</v>
      </c>
      <c r="AB11" s="13">
        <v>1.022377622377622</v>
      </c>
      <c r="AC11" s="13">
        <v>1.7</v>
      </c>
      <c r="AD11" s="13">
        <v>1.653846153846154</v>
      </c>
      <c r="AE11" s="13">
        <v>0.5953846153846154</v>
      </c>
      <c r="AF11" s="13">
        <v>1.4</v>
      </c>
      <c r="AG11" s="11">
        <v>4</v>
      </c>
      <c r="AH11" s="11">
        <v>2</v>
      </c>
      <c r="AI11" s="11">
        <v>1</v>
      </c>
      <c r="AJ11" s="11">
        <v>1</v>
      </c>
      <c r="AK11" s="11">
        <v>4</v>
      </c>
      <c r="AL11" s="11">
        <v>4</v>
      </c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</row>
    <row r="12" ht="15" customHeight="1">
      <c r="A12" s="59">
        <v>14</v>
      </c>
      <c r="B12" t="s" s="60">
        <v>69</v>
      </c>
      <c r="C12" s="61"/>
      <c r="D12" t="s" s="60">
        <v>70</v>
      </c>
      <c r="E12" t="s" s="60">
        <v>67</v>
      </c>
      <c r="F12" t="s" s="7">
        <v>109</v>
      </c>
      <c r="G12" s="6"/>
      <c r="H12" t="s" s="7">
        <v>50</v>
      </c>
      <c r="I12" t="s" s="7">
        <v>50</v>
      </c>
      <c r="J12" s="12">
        <v>1.12</v>
      </c>
      <c r="K12" s="40">
        <f>(O12*0.6)+(Q12*100/3*0.4)</f>
        <v>40.34533333333333</v>
      </c>
      <c r="L12" s="41">
        <f>(P12*0.6)+(Q12*100/3*0.4)</f>
        <v>39.14113077993741</v>
      </c>
      <c r="M12" s="62">
        <v>30.4</v>
      </c>
      <c r="N12" s="41">
        <f>L12/M12</f>
        <v>1.287537196708467</v>
      </c>
      <c r="O12" s="42">
        <v>19.02</v>
      </c>
      <c r="P12" s="12">
        <f>20*((S12*S$1)+(T12*T$1)+(U12*U$1)+(V12*V$1)+(W12*W$1)+(X12*X$1)+(Y12*Y$1)+(Z12*Z$1)+(AA12*AA$1)+(AB12*AB$1)+(AC12*AC$1)+(AD12*AD$1)+(AE12*AE$1)+(AF12*AF$1))</f>
        <v>17.01299574434012</v>
      </c>
      <c r="Q12" s="12">
        <v>2.17</v>
      </c>
      <c r="R12" s="12">
        <f>(SUM(AG12:AL12)/6)-1</f>
        <v>2.166666666666667</v>
      </c>
      <c r="S12" s="13">
        <v>0.2866894197952218</v>
      </c>
      <c r="T12" s="13">
        <v>0.3197259491864116</v>
      </c>
      <c r="U12" s="13">
        <v>1.247524752475248</v>
      </c>
      <c r="V12" s="13">
        <v>1.7</v>
      </c>
      <c r="W12" s="13">
        <v>3.3</v>
      </c>
      <c r="X12" s="13">
        <v>4.2</v>
      </c>
      <c r="Y12" s="13">
        <v>3.1</v>
      </c>
      <c r="Z12" s="13">
        <v>0</v>
      </c>
      <c r="AA12" s="13">
        <v>0</v>
      </c>
      <c r="AB12" s="13">
        <v>0.9398601398601398</v>
      </c>
      <c r="AC12" s="13">
        <v>0</v>
      </c>
      <c r="AD12" s="13">
        <v>0</v>
      </c>
      <c r="AE12" s="13">
        <v>0.2584615384615385</v>
      </c>
      <c r="AF12" s="13">
        <v>0.6</v>
      </c>
      <c r="AG12" s="11">
        <v>3</v>
      </c>
      <c r="AH12" s="11">
        <v>3</v>
      </c>
      <c r="AI12" s="11">
        <v>3</v>
      </c>
      <c r="AJ12" s="11">
        <v>3</v>
      </c>
      <c r="AK12" s="11">
        <v>4</v>
      </c>
      <c r="AL12" s="11">
        <v>3</v>
      </c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</row>
    <row r="13" ht="15" customHeight="1">
      <c r="A13" s="59">
        <v>33</v>
      </c>
      <c r="B13" t="s" s="60">
        <v>55</v>
      </c>
      <c r="C13" s="61"/>
      <c r="D13" t="s" s="60">
        <v>57</v>
      </c>
      <c r="E13" t="s" s="60">
        <v>49</v>
      </c>
      <c r="F13" t="s" s="7">
        <v>109</v>
      </c>
      <c r="G13" t="s" s="7">
        <v>50</v>
      </c>
      <c r="H13" t="s" s="7">
        <v>50</v>
      </c>
      <c r="I13" t="s" s="7">
        <v>50</v>
      </c>
      <c r="J13" s="12">
        <v>4.5</v>
      </c>
      <c r="K13" s="40">
        <f>(O13*0.6)+(Q13*100/3*0.4)</f>
        <v>24.66133333333334</v>
      </c>
      <c r="L13" s="41">
        <f>(P13*0.6)+(Q13*100/3*0.4)</f>
        <v>30.44529462381472</v>
      </c>
      <c r="M13" s="62">
        <v>24.1</v>
      </c>
      <c r="N13" s="41">
        <f>L13/M13</f>
        <v>1.263290233353308</v>
      </c>
      <c r="O13" s="42">
        <v>18.88</v>
      </c>
      <c r="P13" s="12">
        <f>20*((S13*S$1)+(T13*T$1)+(U13*U$1)+(V13*V$1)+(W13*W$1)+(X13*X$1)+(Y13*Y$1)+(Z13*Z$1)+(AA13*AA$1)+(AB13*AB$1)+(AC13*AC$1)+(AD13*AD$1)+(AE13*AE$1)+(AF13*AF$1))</f>
        <v>28.51993548413564</v>
      </c>
      <c r="Q13" s="12">
        <v>1</v>
      </c>
      <c r="R13" s="12">
        <f>(SUM(AG13:AL13)/6)-1</f>
        <v>1</v>
      </c>
      <c r="S13" s="13">
        <v>2.111774744027304</v>
      </c>
      <c r="T13" s="13">
        <v>1.712817584927205</v>
      </c>
      <c r="U13" s="13">
        <v>2.227722772277228</v>
      </c>
      <c r="V13" s="13">
        <v>1.7</v>
      </c>
      <c r="W13" s="13">
        <v>5</v>
      </c>
      <c r="X13" s="13">
        <v>0</v>
      </c>
      <c r="Y13" s="13">
        <v>1.1</v>
      </c>
      <c r="Z13" s="13">
        <v>0</v>
      </c>
      <c r="AA13" s="13">
        <v>2.413515687851971</v>
      </c>
      <c r="AB13" s="13">
        <v>1.258741258741259</v>
      </c>
      <c r="AC13" s="13">
        <v>1</v>
      </c>
      <c r="AD13" s="13">
        <v>1.038461538461538</v>
      </c>
      <c r="AE13" s="13">
        <v>1.384615384615385</v>
      </c>
      <c r="AF13" s="13">
        <v>0.7</v>
      </c>
      <c r="AG13" s="11">
        <v>2</v>
      </c>
      <c r="AH13" s="11">
        <v>3</v>
      </c>
      <c r="AI13" s="11">
        <v>2</v>
      </c>
      <c r="AJ13" s="11">
        <v>2</v>
      </c>
      <c r="AK13" s="11">
        <v>1</v>
      </c>
      <c r="AL13" s="11">
        <v>2</v>
      </c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ht="15" customHeight="1">
      <c r="A14" s="59">
        <v>10</v>
      </c>
      <c r="B14" t="s" s="60">
        <v>47</v>
      </c>
      <c r="C14" s="61"/>
      <c r="D14" t="s" s="60">
        <v>59</v>
      </c>
      <c r="E14" t="s" s="60">
        <v>60</v>
      </c>
      <c r="F14" t="s" s="7">
        <v>109</v>
      </c>
      <c r="G14" s="6"/>
      <c r="H14" t="s" s="7">
        <v>50</v>
      </c>
      <c r="I14" t="s" s="7">
        <v>50</v>
      </c>
      <c r="J14" s="12">
        <v>0.87</v>
      </c>
      <c r="K14" s="40">
        <f>(O14*0.6)+(Q14*100/3*0.4)</f>
        <v>49.012</v>
      </c>
      <c r="L14" s="41">
        <f>(P14*0.6)+(Q14*100/3*0.4)</f>
        <v>39.16813674813601</v>
      </c>
      <c r="M14" s="62">
        <v>35.2</v>
      </c>
      <c r="N14" s="41">
        <f>L14/M14</f>
        <v>1.1127311576175</v>
      </c>
      <c r="O14" s="42">
        <v>41.02</v>
      </c>
      <c r="P14" s="12">
        <f>20*((S14*S$1)+(T14*T$1)+(U14*U$1)+(V14*V$1)+(W14*W$1)+(X14*X$1)+(Y14*Y$1)+(Z14*Z$1)+(AA14*AA$1)+(AB14*AB$1)+(AC14*AC$1)+(AD14*AD$1)+(AE14*AE$1)+(AF14*AF$1))</f>
        <v>24.61356124689335</v>
      </c>
      <c r="Q14" s="12">
        <v>1.83</v>
      </c>
      <c r="R14" s="12">
        <f>(SUM(AG14:AL14)/6)-1</f>
        <v>1.833333333333333</v>
      </c>
      <c r="S14" s="13">
        <v>1.670221843003413</v>
      </c>
      <c r="T14" s="13">
        <v>1.862689123608336</v>
      </c>
      <c r="U14" s="13">
        <v>3.23019801980198</v>
      </c>
      <c r="V14" s="13">
        <v>3.3</v>
      </c>
      <c r="W14" s="13">
        <v>3.3</v>
      </c>
      <c r="X14" s="13">
        <v>0</v>
      </c>
      <c r="Y14" s="13">
        <v>3.3</v>
      </c>
      <c r="Z14" s="13">
        <v>0</v>
      </c>
      <c r="AA14" s="13">
        <v>0.8165728077232501</v>
      </c>
      <c r="AB14" s="13">
        <v>0.2433566433566434</v>
      </c>
      <c r="AC14" s="13">
        <v>0.2</v>
      </c>
      <c r="AD14" s="13">
        <v>0</v>
      </c>
      <c r="AE14" s="13">
        <v>1.070769230769231</v>
      </c>
      <c r="AF14" s="13">
        <v>0.5</v>
      </c>
      <c r="AG14" s="11">
        <v>2</v>
      </c>
      <c r="AH14" s="11">
        <v>4</v>
      </c>
      <c r="AI14" s="11">
        <v>2</v>
      </c>
      <c r="AJ14" s="11">
        <v>2</v>
      </c>
      <c r="AK14" s="11">
        <v>3</v>
      </c>
      <c r="AL14" s="11">
        <v>4</v>
      </c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ht="15" customHeight="1">
      <c r="A15" s="59">
        <v>34</v>
      </c>
      <c r="B15" t="s" s="60">
        <v>55</v>
      </c>
      <c r="C15" s="61"/>
      <c r="D15" t="s" s="60">
        <v>58</v>
      </c>
      <c r="E15" t="s" s="60">
        <v>49</v>
      </c>
      <c r="F15" t="s" s="7">
        <v>109</v>
      </c>
      <c r="G15" t="s" s="7">
        <v>50</v>
      </c>
      <c r="H15" t="s" s="7">
        <v>50</v>
      </c>
      <c r="I15" t="s" s="7">
        <v>50</v>
      </c>
      <c r="J15" s="12">
        <v>3.52</v>
      </c>
      <c r="K15" s="40">
        <f>(O15*0.6)+(Q15*100/3*0.4)</f>
        <v>19.33466666666667</v>
      </c>
      <c r="L15" s="41">
        <f>(P15*0.6)+(Q15*100/3*0.4)</f>
        <v>22.80953435775302</v>
      </c>
      <c r="M15" s="62">
        <v>21.4</v>
      </c>
      <c r="N15" s="41">
        <f>L15/M15</f>
        <v>1.065866091483786</v>
      </c>
      <c r="O15" s="42">
        <v>13.78</v>
      </c>
      <c r="P15" s="12">
        <f>20*((S15*S$1)+(T15*T$1)+(U15*U$1)+(V15*V$1)+(W15*W$1)+(X15*X$1)+(Y15*Y$1)+(Z15*Z$1)+(AA15*AA$1)+(AB15*AB$1)+(AC15*AC$1)+(AD15*AD$1)+(AE15*AE$1)+(AF15*AF$1))</f>
        <v>19.57144615181059</v>
      </c>
      <c r="Q15" s="12">
        <v>0.83</v>
      </c>
      <c r="R15" s="12">
        <f>(SUM(AG15:AL15)/6)-1</f>
        <v>0.8333333333333333</v>
      </c>
      <c r="S15" s="13">
        <v>1.651877133105802</v>
      </c>
      <c r="T15" s="13">
        <v>1.339803977543058</v>
      </c>
      <c r="U15" s="13">
        <v>2.178217821782178</v>
      </c>
      <c r="V15" s="13">
        <v>0</v>
      </c>
      <c r="W15" s="13">
        <v>0.6</v>
      </c>
      <c r="X15" s="13">
        <v>2.5</v>
      </c>
      <c r="Y15" s="13">
        <v>0.9</v>
      </c>
      <c r="Z15" s="13">
        <v>0</v>
      </c>
      <c r="AA15" s="13">
        <v>1.651917404129793</v>
      </c>
      <c r="AB15" s="13">
        <v>0.4923076923076923</v>
      </c>
      <c r="AC15" s="13">
        <v>0.4</v>
      </c>
      <c r="AD15" s="13">
        <v>1.624615384615385</v>
      </c>
      <c r="AE15" s="13">
        <v>0.2707692307692308</v>
      </c>
      <c r="AF15" s="13">
        <v>0.5</v>
      </c>
      <c r="AG15" s="11">
        <v>2</v>
      </c>
      <c r="AH15" s="11">
        <v>4</v>
      </c>
      <c r="AI15" s="11">
        <v>1</v>
      </c>
      <c r="AJ15" s="11">
        <v>1</v>
      </c>
      <c r="AK15" s="11">
        <v>1</v>
      </c>
      <c r="AL15" s="11">
        <v>2</v>
      </c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</row>
    <row r="16" ht="15" customHeight="1">
      <c r="A16" s="59">
        <v>24</v>
      </c>
      <c r="B16" t="s" s="60">
        <v>72</v>
      </c>
      <c r="C16" s="61"/>
      <c r="D16" t="s" s="60">
        <v>73</v>
      </c>
      <c r="E16" t="s" s="60">
        <v>67</v>
      </c>
      <c r="F16" t="s" s="7">
        <v>109</v>
      </c>
      <c r="G16" s="6"/>
      <c r="H16" t="s" s="7">
        <v>50</v>
      </c>
      <c r="I16" t="s" s="7">
        <v>50</v>
      </c>
      <c r="J16" s="12">
        <v>1.55</v>
      </c>
      <c r="K16" s="40">
        <f>(O16*0.6)+(Q16*100/3*0.4)</f>
        <v>39.04866666666666</v>
      </c>
      <c r="L16" s="41">
        <f>(P16*0.6)+(Q16*100/3*0.4)</f>
        <v>37.7124458656094</v>
      </c>
      <c r="M16" s="62">
        <v>39.2</v>
      </c>
      <c r="N16" s="41">
        <f>L16/M16</f>
        <v>0.9620521904492192</v>
      </c>
      <c r="O16" s="42">
        <v>27.97</v>
      </c>
      <c r="P16" s="12">
        <f>20*((S16*S$1)+(T16*T$1)+(U16*U$1)+(V16*V$1)+(W16*W$1)+(X16*X$1)+(Y16*Y$1)+(Z16*Z$1)+(AA16*AA$1)+(AB16*AB$1)+(AC16*AC$1)+(AD16*AD$1)+(AE16*AE$1)+(AF16*AF$1))</f>
        <v>25.74296533157121</v>
      </c>
      <c r="Q16" s="12">
        <v>1.67</v>
      </c>
      <c r="R16" s="12">
        <f>(SUM(AG16:AL16)/6)-1</f>
        <v>1.666666666666667</v>
      </c>
      <c r="S16" s="13">
        <v>0.7273890784982937</v>
      </c>
      <c r="T16" s="13">
        <v>0.5899705014749264</v>
      </c>
      <c r="U16" s="13">
        <v>2.493811881188119</v>
      </c>
      <c r="V16" s="13">
        <v>1.7</v>
      </c>
      <c r="W16" s="13">
        <v>3.3</v>
      </c>
      <c r="X16" s="13">
        <v>2.5</v>
      </c>
      <c r="Y16" s="13">
        <v>0.5</v>
      </c>
      <c r="Z16" s="13">
        <v>0</v>
      </c>
      <c r="AA16" s="13">
        <v>0</v>
      </c>
      <c r="AB16" s="13">
        <v>1.734265734265734</v>
      </c>
      <c r="AC16" s="13">
        <v>4.4</v>
      </c>
      <c r="AD16" s="13">
        <v>1.073076923076923</v>
      </c>
      <c r="AE16" s="13">
        <v>1.490384615384615</v>
      </c>
      <c r="AF16" s="13">
        <v>1</v>
      </c>
      <c r="AG16" s="11">
        <v>4</v>
      </c>
      <c r="AH16" s="11">
        <v>3</v>
      </c>
      <c r="AI16" s="11">
        <v>1</v>
      </c>
      <c r="AJ16" s="11">
        <v>1</v>
      </c>
      <c r="AK16" s="11">
        <v>3</v>
      </c>
      <c r="AL16" s="11">
        <v>4</v>
      </c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</row>
    <row r="17" ht="15" customHeight="1">
      <c r="A17" s="59">
        <v>18</v>
      </c>
      <c r="B17" t="s" s="60">
        <v>61</v>
      </c>
      <c r="C17" s="61"/>
      <c r="D17" t="s" s="60">
        <v>62</v>
      </c>
      <c r="E17" t="s" s="60">
        <v>60</v>
      </c>
      <c r="F17" t="s" s="7">
        <v>109</v>
      </c>
      <c r="G17" s="6"/>
      <c r="H17" t="s" s="7">
        <v>50</v>
      </c>
      <c r="I17" t="s" s="7">
        <v>50</v>
      </c>
      <c r="J17" s="12">
        <v>1.15</v>
      </c>
      <c r="K17" s="40">
        <f>(O17*0.6)+(Q17*100/3*0.4)</f>
        <v>34.66266666666667</v>
      </c>
      <c r="L17" s="41">
        <f>(P17*0.6)+(Q17*100/3*0.4)</f>
        <v>31.48163497061759</v>
      </c>
      <c r="M17" s="62">
        <v>35.9</v>
      </c>
      <c r="N17" s="41">
        <f>L17/M17</f>
        <v>0.8769257651982617</v>
      </c>
      <c r="O17" s="42">
        <v>20.66</v>
      </c>
      <c r="P17" s="12">
        <f>20*((S17*S$1)+(T17*T$1)+(U17*U$1)+(V17*V$1)+(W17*W$1)+(X17*X$1)+(Y17*Y$1)+(Z17*Z$1)+(AA17*AA$1)+(AB17*AB$1)+(AC17*AC$1)+(AD17*AD$1)+(AE17*AE$1)+(AF17*AF$1))</f>
        <v>15.35828050658488</v>
      </c>
      <c r="Q17" s="12">
        <v>1.67</v>
      </c>
      <c r="R17" s="12">
        <f>(SUM(AG17:AL17)/6)-1</f>
        <v>1.666666666666667</v>
      </c>
      <c r="S17" s="13">
        <v>0.5887372013651877</v>
      </c>
      <c r="T17" s="13">
        <v>0.5471500618517461</v>
      </c>
      <c r="U17" s="13">
        <v>2.846534653465346</v>
      </c>
      <c r="V17" s="13">
        <v>3.3</v>
      </c>
      <c r="W17" s="13">
        <v>1.7</v>
      </c>
      <c r="X17" s="13">
        <v>0</v>
      </c>
      <c r="Y17" s="13">
        <v>3</v>
      </c>
      <c r="Z17" s="13">
        <v>0</v>
      </c>
      <c r="AA17" s="13">
        <v>0</v>
      </c>
      <c r="AB17" s="13">
        <v>0.5629370629370629</v>
      </c>
      <c r="AC17" s="13">
        <v>0.3</v>
      </c>
      <c r="AD17" s="13">
        <v>1.636538461538461</v>
      </c>
      <c r="AE17" s="13">
        <v>0.9730769230769231</v>
      </c>
      <c r="AF17" s="13">
        <v>0</v>
      </c>
      <c r="AG17" s="11">
        <v>1</v>
      </c>
      <c r="AH17" s="11">
        <v>1</v>
      </c>
      <c r="AI17" s="11">
        <v>3</v>
      </c>
      <c r="AJ17" s="11">
        <v>3</v>
      </c>
      <c r="AK17" s="11">
        <v>4</v>
      </c>
      <c r="AL17" s="11">
        <v>4</v>
      </c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</row>
    <row r="18" ht="15" customHeight="1">
      <c r="A18" s="59">
        <v>20</v>
      </c>
      <c r="B18" t="s" s="60">
        <v>61</v>
      </c>
      <c r="C18" s="61"/>
      <c r="D18" t="s" s="60">
        <v>63</v>
      </c>
      <c r="E18" t="s" s="60">
        <v>60</v>
      </c>
      <c r="F18" t="s" s="7">
        <v>109</v>
      </c>
      <c r="G18" s="6"/>
      <c r="H18" t="s" s="7">
        <v>50</v>
      </c>
      <c r="I18" t="s" s="7">
        <v>50</v>
      </c>
      <c r="J18" s="12">
        <v>1.03</v>
      </c>
      <c r="K18" s="40">
        <f>(O18*0.6)+(Q18*100/3*0.4)</f>
        <v>31.25133333333333</v>
      </c>
      <c r="L18" s="41">
        <f>(P18*0.6)+(Q18*100/3*0.4)</f>
        <v>28.9327911107161</v>
      </c>
      <c r="M18" s="62">
        <v>37.4</v>
      </c>
      <c r="N18" s="41">
        <f>L18/M18</f>
        <v>0.7736040403934787</v>
      </c>
      <c r="O18" s="42">
        <v>22.53</v>
      </c>
      <c r="P18" s="12">
        <f>20*((S18*S$1)+(T18*T$1)+(U18*U$1)+(V18*V$1)+(W18*W$1)+(X18*X$1)+(Y18*Y$1)+(Z18*Z$1)+(AA18*AA$1)+(AB18*AB$1)+(AC18*AC$1)+(AD18*AD$1)+(AE18*AE$1)+(AF18*AF$1))</f>
        <v>18.66576296230462</v>
      </c>
      <c r="Q18" s="12">
        <v>1.33</v>
      </c>
      <c r="R18" s="12">
        <f>(SUM(AG18:AL18)/6)-1</f>
        <v>1.333333333333333</v>
      </c>
      <c r="S18" s="13">
        <v>0.5273037542662116</v>
      </c>
      <c r="T18" s="13">
        <v>0.4900561423541726</v>
      </c>
      <c r="U18" s="13">
        <v>2.804455445544555</v>
      </c>
      <c r="V18" s="13">
        <v>1.7</v>
      </c>
      <c r="W18" s="13">
        <v>3.3</v>
      </c>
      <c r="X18" s="13">
        <v>5</v>
      </c>
      <c r="Y18" s="13">
        <v>2.7</v>
      </c>
      <c r="Z18" s="13">
        <v>0</v>
      </c>
      <c r="AA18" s="13">
        <v>0.82864038616251</v>
      </c>
      <c r="AB18" s="13">
        <v>1.008391608391608</v>
      </c>
      <c r="AC18" s="13">
        <v>0.3</v>
      </c>
      <c r="AD18" s="13">
        <v>0</v>
      </c>
      <c r="AE18" s="13">
        <v>0.5546153846153846</v>
      </c>
      <c r="AF18" s="13">
        <v>0.1</v>
      </c>
      <c r="AG18" s="11">
        <v>1</v>
      </c>
      <c r="AH18" s="11">
        <v>1</v>
      </c>
      <c r="AI18" s="11">
        <v>4</v>
      </c>
      <c r="AJ18" s="11">
        <v>4</v>
      </c>
      <c r="AK18" s="11">
        <v>2</v>
      </c>
      <c r="AL18" s="11">
        <v>2</v>
      </c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</row>
    <row r="19" ht="15" customHeight="1">
      <c r="A19" s="59">
        <v>23</v>
      </c>
      <c r="B19" t="s" s="60">
        <v>72</v>
      </c>
      <c r="C19" s="61"/>
      <c r="D19" t="s" s="60">
        <v>84</v>
      </c>
      <c r="E19" t="s" s="60">
        <v>67</v>
      </c>
      <c r="F19" t="s" s="7">
        <v>109</v>
      </c>
      <c r="G19" s="6"/>
      <c r="H19" s="6"/>
      <c r="I19" t="s" s="7">
        <v>110</v>
      </c>
      <c r="J19" s="12">
        <v>2.48</v>
      </c>
      <c r="K19" s="40">
        <f>(O19*0.6)+(Q19*100/3*0.4)</f>
        <v>44.43266666666667</v>
      </c>
      <c r="L19" s="41">
        <f>(P19*0.6)+(Q19*100/3*0.4)</f>
        <v>48.16058531711138</v>
      </c>
      <c r="M19" s="62">
        <v>65.2</v>
      </c>
      <c r="N19" s="41">
        <f>L19/M19</f>
        <v>0.7386592840047758</v>
      </c>
      <c r="O19" s="42">
        <v>29.61</v>
      </c>
      <c r="P19" s="12">
        <f>20*((S19*S$1)+(T19*T$1)+(U19*U$1)+(V19*V$1)+(W19*W$1)+(X19*X$1)+(Y19*Y$1)+(Z19*Z$1)+(AA19*AA$1)+(AB19*AB$1)+(AC19*AC$1)+(AD19*AD$1)+(AE19*AE$1)+(AF19*AF$1))</f>
        <v>35.82319775074119</v>
      </c>
      <c r="Q19" s="12">
        <v>2</v>
      </c>
      <c r="R19" s="12">
        <f>(SUM(AG19:AL19)/6)-1</f>
        <v>2</v>
      </c>
      <c r="S19" s="13">
        <v>1.269624573378839</v>
      </c>
      <c r="T19" s="13">
        <v>1.061946902654867</v>
      </c>
      <c r="U19" s="13">
        <v>3.376237623762377</v>
      </c>
      <c r="V19" s="13">
        <v>1.7</v>
      </c>
      <c r="W19" s="13">
        <v>3.3</v>
      </c>
      <c r="X19" s="13">
        <v>2.5</v>
      </c>
      <c r="Y19" s="13">
        <v>2.4</v>
      </c>
      <c r="Z19" s="13">
        <v>3.988811188811188</v>
      </c>
      <c r="AA19" s="13">
        <v>3.325288281040493</v>
      </c>
      <c r="AB19" s="13">
        <v>2.254545454545455</v>
      </c>
      <c r="AC19" s="13">
        <v>2.2</v>
      </c>
      <c r="AD19" s="13">
        <v>2.193846153846154</v>
      </c>
      <c r="AE19" s="13">
        <v>1.621538461538461</v>
      </c>
      <c r="AF19" s="13">
        <v>0.8</v>
      </c>
      <c r="AG19" s="11">
        <v>4</v>
      </c>
      <c r="AH19" s="11">
        <v>2</v>
      </c>
      <c r="AI19" s="11">
        <v>2</v>
      </c>
      <c r="AJ19" s="11">
        <v>2</v>
      </c>
      <c r="AK19" s="11">
        <v>4</v>
      </c>
      <c r="AL19" s="11">
        <v>4</v>
      </c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</row>
    <row r="20" ht="15" customHeight="1">
      <c r="A20" s="59">
        <v>1</v>
      </c>
      <c r="B20" t="s" s="60">
        <v>65</v>
      </c>
      <c r="C20" s="61"/>
      <c r="D20" t="s" s="60">
        <v>48</v>
      </c>
      <c r="E20" t="s" s="60">
        <v>49</v>
      </c>
      <c r="F20" s="6"/>
      <c r="G20" t="s" s="7">
        <v>50</v>
      </c>
      <c r="H20" s="6"/>
      <c r="I20" s="6"/>
      <c r="J20" s="12">
        <v>3.2</v>
      </c>
      <c r="K20" s="40">
        <f>(O20*0.6)+(Q20*100/3*0.4)</f>
        <v>22.53533333333333</v>
      </c>
      <c r="L20" s="41">
        <f>(P20*0.6)+(Q20*100/3*0.4)</f>
        <v>26.59466457444825</v>
      </c>
      <c r="M20" s="62">
        <v>36.2</v>
      </c>
      <c r="N20" s="41">
        <f>L20/M20</f>
        <v>0.734659242388073</v>
      </c>
      <c r="O20" s="42">
        <v>22.67</v>
      </c>
      <c r="P20" s="12">
        <f>20*((S20*S$1)+(T20*T$1)+(U20*U$1)+(V20*V$1)+(W20*W$1)+(X20*X$1)+(Y20*Y$1)+(Z20*Z$1)+(AA20*AA$1)+(AB20*AB$1)+(AC20*AC$1)+(AD20*AD$1)+(AE20*AE$1)+(AF20*AF$1))</f>
        <v>29.43555206852486</v>
      </c>
      <c r="Q20" s="12">
        <v>0.67</v>
      </c>
      <c r="R20" s="12">
        <f>(SUM(AG20:AL20)/6)-1</f>
        <v>0.6666666666666667</v>
      </c>
      <c r="S20" s="13">
        <v>1.638225255972696</v>
      </c>
      <c r="T20" s="13">
        <v>1.370254067941764</v>
      </c>
      <c r="U20" s="13">
        <v>2.772277227722772</v>
      </c>
      <c r="V20" s="13">
        <v>3.3</v>
      </c>
      <c r="W20" s="13">
        <v>1.1</v>
      </c>
      <c r="X20" s="13">
        <v>0</v>
      </c>
      <c r="Y20" s="13">
        <v>2.9</v>
      </c>
      <c r="Z20" s="13">
        <v>1.342657342657343</v>
      </c>
      <c r="AA20" s="13">
        <v>2.145347278090641</v>
      </c>
      <c r="AB20" s="13">
        <v>0.8951048951048952</v>
      </c>
      <c r="AC20" s="13">
        <v>1.8</v>
      </c>
      <c r="AD20" s="13">
        <v>2.707692307692308</v>
      </c>
      <c r="AE20" s="13">
        <v>1.846153846153846</v>
      </c>
      <c r="AF20" s="13">
        <v>0.6</v>
      </c>
      <c r="AG20" s="11">
        <v>4</v>
      </c>
      <c r="AH20" s="11">
        <v>2</v>
      </c>
      <c r="AI20" s="11">
        <v>1</v>
      </c>
      <c r="AJ20" s="11">
        <v>1</v>
      </c>
      <c r="AK20" s="11">
        <v>1</v>
      </c>
      <c r="AL20" s="11">
        <v>1</v>
      </c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</row>
    <row r="21" ht="15" customHeight="1">
      <c r="A21" s="59">
        <v>28</v>
      </c>
      <c r="B21" t="s" s="60">
        <v>54</v>
      </c>
      <c r="C21" s="61"/>
      <c r="D21" t="s" s="60">
        <v>64</v>
      </c>
      <c r="E21" t="s" s="60">
        <v>60</v>
      </c>
      <c r="F21" t="s" s="7">
        <v>109</v>
      </c>
      <c r="G21" s="6"/>
      <c r="H21" t="s" s="7">
        <v>50</v>
      </c>
      <c r="I21" s="6"/>
      <c r="J21" s="12">
        <v>1.29</v>
      </c>
      <c r="K21" s="40">
        <f>(O21*0.6)+(Q21*100/3*0.4)</f>
        <v>33.72266666666667</v>
      </c>
      <c r="L21" s="41">
        <f>(P21*0.6)+(Q21*100/3*0.4)</f>
        <v>32.16445575757576</v>
      </c>
      <c r="M21" s="62">
        <v>45.4</v>
      </c>
      <c r="N21" s="41">
        <f>L21/M21</f>
        <v>0.7084681884928582</v>
      </c>
      <c r="O21" s="42">
        <v>37.76</v>
      </c>
      <c r="P21" s="12">
        <f>20*((S21*S$1)+(T21*T$1)+(U21*U$1)+(V21*V$1)+(W21*W$1)+(X21*X$1)+(Y21*Y$1)+(Z21*Z$1)+(AA21*AA$1)+(AB21*AB$1)+(AC21*AC$1)+(AD21*AD$1)+(AE21*AE$1)+(AF21*AF$1))</f>
        <v>35.16298181818182</v>
      </c>
      <c r="Q21" s="12">
        <v>0.83</v>
      </c>
      <c r="R21" s="12">
        <f>(SUM(AG21:AL21)/6)-1</f>
        <v>0.8333333333333333</v>
      </c>
      <c r="S21" s="13">
        <v>0</v>
      </c>
      <c r="T21" s="13">
        <v>0</v>
      </c>
      <c r="U21" s="13">
        <v>0</v>
      </c>
      <c r="V21" s="13">
        <v>1.7</v>
      </c>
      <c r="W21" s="13">
        <v>1.7</v>
      </c>
      <c r="X21" s="13">
        <v>0</v>
      </c>
      <c r="Y21" s="13">
        <v>1.3</v>
      </c>
      <c r="Z21" s="13">
        <v>0</v>
      </c>
      <c r="AA21" s="13">
        <v>0</v>
      </c>
      <c r="AB21" s="13">
        <v>4.51048951048951</v>
      </c>
      <c r="AC21" s="13">
        <v>5</v>
      </c>
      <c r="AD21" s="13">
        <v>1.091538461538462</v>
      </c>
      <c r="AE21" s="13">
        <v>1.141153846153846</v>
      </c>
      <c r="AF21" s="13">
        <v>3.9</v>
      </c>
      <c r="AG21" s="11">
        <v>3</v>
      </c>
      <c r="AH21" s="11">
        <v>1</v>
      </c>
      <c r="AI21" s="11">
        <v>2</v>
      </c>
      <c r="AJ21" s="11">
        <v>2</v>
      </c>
      <c r="AK21" s="11">
        <v>1</v>
      </c>
      <c r="AL21" s="11">
        <v>2</v>
      </c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</row>
    <row r="22" ht="15" customHeight="1">
      <c r="A22" s="59">
        <v>22</v>
      </c>
      <c r="B22" t="s" s="60">
        <v>72</v>
      </c>
      <c r="C22" s="61"/>
      <c r="D22" t="s" s="60">
        <v>83</v>
      </c>
      <c r="E22" t="s" s="60">
        <v>67</v>
      </c>
      <c r="F22" t="s" s="7">
        <v>109</v>
      </c>
      <c r="G22" s="6"/>
      <c r="H22" s="6"/>
      <c r="I22" s="6"/>
      <c r="J22" s="12">
        <v>2.47</v>
      </c>
      <c r="K22" s="40">
        <f>(O22*0.6)+(Q22*100/3*0.4)</f>
        <v>39.328</v>
      </c>
      <c r="L22" s="41">
        <f>(P22*0.6)+(Q22*100/3*0.4)</f>
        <v>41.5007425279758</v>
      </c>
      <c r="M22" s="62">
        <v>59.8</v>
      </c>
      <c r="N22" s="41">
        <f>L22/M22</f>
        <v>0.6939923499661504</v>
      </c>
      <c r="O22" s="42">
        <v>24.88</v>
      </c>
      <c r="P22" s="12">
        <f>20*((S22*S$1)+(T22*T$1)+(U22*U$1)+(V22*V$1)+(W22*W$1)+(X22*X$1)+(Y22*Y$1)+(Z22*Z$1)+(AA22*AA$1)+(AB22*AB$1)+(AC22*AC$1)+(AD22*AD$1)+(AE22*AE$1)+(AF22*AF$1))</f>
        <v>28.50123754662632</v>
      </c>
      <c r="Q22" s="12">
        <v>1.83</v>
      </c>
      <c r="R22" s="12">
        <f>(SUM(AG22:AL22)/6)-1</f>
        <v>1.833333333333333</v>
      </c>
      <c r="S22" s="13">
        <v>1.264505119453925</v>
      </c>
      <c r="T22" s="13">
        <v>1.057664858692549</v>
      </c>
      <c r="U22" s="13">
        <v>3.668316831683168</v>
      </c>
      <c r="V22" s="13">
        <v>1.7</v>
      </c>
      <c r="W22" s="13">
        <v>3.3</v>
      </c>
      <c r="X22" s="13">
        <v>2.5</v>
      </c>
      <c r="Y22" s="13">
        <v>1</v>
      </c>
      <c r="Z22" s="13">
        <v>1.381818181818182</v>
      </c>
      <c r="AA22" s="13">
        <v>0</v>
      </c>
      <c r="AB22" s="13">
        <v>1.9</v>
      </c>
      <c r="AC22" s="13">
        <v>1.6</v>
      </c>
      <c r="AD22" s="13">
        <v>1.615</v>
      </c>
      <c r="AE22" s="13">
        <v>2.28</v>
      </c>
      <c r="AF22" s="13">
        <v>0.8</v>
      </c>
      <c r="AG22" s="11">
        <v>4</v>
      </c>
      <c r="AH22" s="11">
        <v>1</v>
      </c>
      <c r="AI22" s="11">
        <v>2</v>
      </c>
      <c r="AJ22" s="11">
        <v>2</v>
      </c>
      <c r="AK22" s="11">
        <v>4</v>
      </c>
      <c r="AL22" s="11">
        <v>4</v>
      </c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</row>
    <row r="23" ht="15" customHeight="1">
      <c r="A23" s="59">
        <v>19</v>
      </c>
      <c r="B23" t="s" s="60">
        <v>61</v>
      </c>
      <c r="C23" s="61"/>
      <c r="D23" t="s" s="60">
        <v>78</v>
      </c>
      <c r="E23" t="s" s="60">
        <v>60</v>
      </c>
      <c r="F23" t="s" s="7">
        <v>109</v>
      </c>
      <c r="G23" s="6"/>
      <c r="H23" s="6"/>
      <c r="I23" s="6"/>
      <c r="J23" s="12">
        <v>1.32</v>
      </c>
      <c r="K23" s="40">
        <f>(O23*0.6)+(Q23*100/3*0.4)</f>
        <v>30.402</v>
      </c>
      <c r="L23" s="41">
        <f>(P23*0.6)+(Q23*100/3*0.4)</f>
        <v>28.92780308595661</v>
      </c>
      <c r="M23" s="62">
        <v>42.7</v>
      </c>
      <c r="N23" s="41">
        <f>L23/M23</f>
        <v>0.6774661144252133</v>
      </c>
      <c r="O23" s="42">
        <v>24.67</v>
      </c>
      <c r="P23" s="12">
        <f>20*((S23*S$1)+(T23*T$1)+(U23*U$1)+(V23*V$1)+(W23*W$1)+(X23*X$1)+(Y23*Y$1)+(Z23*Z$1)+(AA23*AA$1)+(AB23*AB$1)+(AC23*AC$1)+(AD23*AD$1)+(AE23*AE$1)+(AF23*AF$1))</f>
        <v>22.21300514326102</v>
      </c>
      <c r="Q23" s="12">
        <v>1.17</v>
      </c>
      <c r="R23" s="12">
        <f>(SUM(AG23:AL23)/6)-1</f>
        <v>1.166666666666667</v>
      </c>
      <c r="S23" s="13">
        <v>0.6757679180887372</v>
      </c>
      <c r="T23" s="13">
        <v>0.6280331144733086</v>
      </c>
      <c r="U23" s="13">
        <v>3.103960396039604</v>
      </c>
      <c r="V23" s="13">
        <v>3.3</v>
      </c>
      <c r="W23" s="13">
        <v>5</v>
      </c>
      <c r="X23" s="13">
        <v>5</v>
      </c>
      <c r="Y23" s="13">
        <v>2.8</v>
      </c>
      <c r="Z23" s="13">
        <v>0</v>
      </c>
      <c r="AA23" s="13">
        <v>1.238938053097345</v>
      </c>
      <c r="AB23" s="13">
        <v>0.1846153846153846</v>
      </c>
      <c r="AC23" s="13">
        <v>0.1</v>
      </c>
      <c r="AD23" s="13">
        <v>0</v>
      </c>
      <c r="AE23" s="13">
        <v>0.913846153846154</v>
      </c>
      <c r="AF23" s="13">
        <v>0.1</v>
      </c>
      <c r="AG23" s="11">
        <v>2</v>
      </c>
      <c r="AH23" s="11">
        <v>1</v>
      </c>
      <c r="AI23" s="11">
        <v>4</v>
      </c>
      <c r="AJ23" s="11">
        <v>4</v>
      </c>
      <c r="AK23" s="11">
        <v>1</v>
      </c>
      <c r="AL23" s="11">
        <v>1</v>
      </c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</row>
    <row r="24" ht="15" customHeight="1">
      <c r="A24" s="59">
        <v>31</v>
      </c>
      <c r="B24" t="s" s="60">
        <v>55</v>
      </c>
      <c r="C24" s="61"/>
      <c r="D24" t="s" s="60">
        <v>48</v>
      </c>
      <c r="E24" t="s" s="60">
        <v>49</v>
      </c>
      <c r="F24" t="s" s="7">
        <v>109</v>
      </c>
      <c r="G24" t="s" s="7">
        <v>50</v>
      </c>
      <c r="H24" s="6"/>
      <c r="I24" s="6"/>
      <c r="J24" s="12">
        <v>11.72</v>
      </c>
      <c r="K24" s="40">
        <f>(O24*0.6)+(Q24*100/3*0.4)</f>
        <v>11.25466666666667</v>
      </c>
      <c r="L24" s="41">
        <f>(P24*0.6)+(Q24*100/3*0.4)</f>
        <v>31.0637915834149</v>
      </c>
      <c r="M24" s="62">
        <v>46.6</v>
      </c>
      <c r="N24" s="41">
        <f>L24/M24</f>
        <v>0.6666049696011782</v>
      </c>
      <c r="O24" s="42">
        <v>14.98</v>
      </c>
      <c r="P24" s="12">
        <f>20*((S24*S$1)+(T24*T$1)+(U24*U$1)+(V24*V$1)+(W24*W$1)+(X24*X$1)+(Y24*Y$1)+(Z24*Z$1)+(AA24*AA$1)+(AB24*AB$1)+(AC24*AC$1)+(AD24*AD$1)+(AE24*AE$1)+(AF24*AF$1))</f>
        <v>47.9952081945804</v>
      </c>
      <c r="Q24" s="12">
        <v>0.17</v>
      </c>
      <c r="R24" s="12">
        <f>(SUM(AG24:AL24)/6)-1</f>
        <v>0.1666666666666667</v>
      </c>
      <c r="S24" s="13">
        <v>5</v>
      </c>
      <c r="T24" s="13">
        <v>4.460938243410411</v>
      </c>
      <c r="U24" s="13">
        <v>4.351485148514851</v>
      </c>
      <c r="V24" s="13">
        <v>1.7</v>
      </c>
      <c r="W24" s="13">
        <v>3.3</v>
      </c>
      <c r="X24" s="13">
        <v>0</v>
      </c>
      <c r="Y24" s="13">
        <v>0.7</v>
      </c>
      <c r="Z24" s="13">
        <v>1.639160839160839</v>
      </c>
      <c r="AA24" s="13">
        <v>3.142933762402789</v>
      </c>
      <c r="AB24" s="13">
        <v>1.639160839160839</v>
      </c>
      <c r="AC24" s="13">
        <v>0.5</v>
      </c>
      <c r="AD24" s="13">
        <v>4.056923076923077</v>
      </c>
      <c r="AE24" s="13">
        <v>2.253846153846154</v>
      </c>
      <c r="AF24" s="13">
        <v>0.6</v>
      </c>
      <c r="AG24" s="11">
        <v>1</v>
      </c>
      <c r="AH24" s="11">
        <v>1</v>
      </c>
      <c r="AI24" s="11">
        <v>1</v>
      </c>
      <c r="AJ24" s="11">
        <v>1</v>
      </c>
      <c r="AK24" s="11">
        <v>1</v>
      </c>
      <c r="AL24" s="11">
        <v>2</v>
      </c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</row>
    <row r="25" ht="15" customHeight="1">
      <c r="A25" s="59">
        <v>4</v>
      </c>
      <c r="B25" t="s" s="60">
        <v>65</v>
      </c>
      <c r="C25" s="61"/>
      <c r="D25" t="s" s="60">
        <v>77</v>
      </c>
      <c r="E25" t="s" s="60">
        <v>60</v>
      </c>
      <c r="F25" t="s" s="7">
        <v>109</v>
      </c>
      <c r="G25" s="6"/>
      <c r="H25" s="6"/>
      <c r="I25" s="6"/>
      <c r="J25" s="12">
        <v>1.2</v>
      </c>
      <c r="K25" s="40">
        <f>(O25*0.6)+(Q25*100/3*0.4)</f>
        <v>37.154</v>
      </c>
      <c r="L25" s="41">
        <f>(P25*0.6)+(Q25*100/3*0.4)</f>
        <v>34.50010842452436</v>
      </c>
      <c r="M25" s="62">
        <v>56.1</v>
      </c>
      <c r="N25" s="41">
        <f>L25/M25</f>
        <v>0.6149751947330546</v>
      </c>
      <c r="O25" s="42">
        <v>28.59</v>
      </c>
      <c r="P25" s="12">
        <f>20*((S25*S$1)+(T25*T$1)+(U25*U$1)+(V25*V$1)+(W25*W$1)+(X25*X$1)+(Y25*Y$1)+(Z25*Z$1)+(AA25*AA$1)+(AB25*AB$1)+(AC25*AC$1)+(AD25*AD$1)+(AE25*AE$1)+(AF25*AF$1))</f>
        <v>24.16684737420728</v>
      </c>
      <c r="Q25" s="12">
        <v>1.5</v>
      </c>
      <c r="R25" s="12">
        <f>(SUM(AG25:AL25)/6)-1</f>
        <v>1.5</v>
      </c>
      <c r="S25" s="13">
        <v>0.7679180887372012</v>
      </c>
      <c r="T25" s="13">
        <v>0.6280331144733086</v>
      </c>
      <c r="U25" s="13">
        <v>3.415841584158415</v>
      </c>
      <c r="V25" s="13">
        <v>1.7</v>
      </c>
      <c r="W25" s="13">
        <v>1.7</v>
      </c>
      <c r="X25" s="13">
        <v>2.5</v>
      </c>
      <c r="Y25" s="13">
        <v>2.9</v>
      </c>
      <c r="Z25" s="13">
        <v>1.342657342657343</v>
      </c>
      <c r="AA25" s="13">
        <v>1.68946098149638</v>
      </c>
      <c r="AB25" s="13">
        <v>0.5874125874125874</v>
      </c>
      <c r="AC25" s="13">
        <v>1.2</v>
      </c>
      <c r="AD25" s="13">
        <v>1.661538461538461</v>
      </c>
      <c r="AE25" s="13">
        <v>0.2307692307692308</v>
      </c>
      <c r="AF25" s="13">
        <v>0.8</v>
      </c>
      <c r="AG25" s="11">
        <v>4</v>
      </c>
      <c r="AH25" s="11">
        <v>1</v>
      </c>
      <c r="AI25" s="11">
        <v>3</v>
      </c>
      <c r="AJ25" s="11">
        <v>3</v>
      </c>
      <c r="AK25" s="11">
        <v>2</v>
      </c>
      <c r="AL25" s="11">
        <v>2</v>
      </c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</row>
    <row r="26" ht="15" customHeight="1">
      <c r="A26" s="59">
        <v>21</v>
      </c>
      <c r="B26" t="s" s="60">
        <v>72</v>
      </c>
      <c r="C26" s="61"/>
      <c r="D26" t="s" s="60">
        <v>48</v>
      </c>
      <c r="E26" t="s" s="60">
        <v>49</v>
      </c>
      <c r="F26" t="s" s="7">
        <v>109</v>
      </c>
      <c r="G26" t="s" s="7">
        <v>50</v>
      </c>
      <c r="H26" s="6"/>
      <c r="I26" s="6"/>
      <c r="J26" s="12">
        <v>6.5</v>
      </c>
      <c r="K26" s="40">
        <f>(O26*0.6)+(Q26*100/3*0.4)</f>
        <v>28.95</v>
      </c>
      <c r="L26" s="41">
        <f>(P26*0.6)+(Q26*100/3*0.4)</f>
        <v>44.7206170658765</v>
      </c>
      <c r="M26" s="62">
        <v>79.90000000000001</v>
      </c>
      <c r="N26" s="41">
        <f>L26/M26</f>
        <v>0.559707347507841</v>
      </c>
      <c r="O26" s="42">
        <v>22.25</v>
      </c>
      <c r="P26" s="12">
        <f>20*((S26*S$1)+(T26*T$1)+(U26*U$1)+(V26*V$1)+(W26*W$1)+(X26*X$1)+(Y26*Y$1)+(Z26*Z$1)+(AA26*AA$1)+(AB26*AB$1)+(AC26*AC$1)+(AD26*AD$1)+(AE26*AE$1)+(AF26*AF$1))</f>
        <v>48.53436177646082</v>
      </c>
      <c r="Q26" s="12">
        <v>1.17</v>
      </c>
      <c r="R26" s="12">
        <f>(SUM(AG26:AL26)/6)-1</f>
        <v>1.166666666666667</v>
      </c>
      <c r="S26" s="13">
        <v>2.495733788395905</v>
      </c>
      <c r="T26" s="13">
        <v>2.474069844894852</v>
      </c>
      <c r="U26" s="13">
        <v>3.217821782178218</v>
      </c>
      <c r="V26" s="13">
        <v>1.7</v>
      </c>
      <c r="W26" s="13">
        <v>3.3</v>
      </c>
      <c r="X26" s="13">
        <v>0</v>
      </c>
      <c r="Y26" s="13">
        <v>0</v>
      </c>
      <c r="Z26" s="13">
        <v>5</v>
      </c>
      <c r="AA26" s="13">
        <v>3.486189326897291</v>
      </c>
      <c r="AB26" s="13">
        <v>5</v>
      </c>
      <c r="AC26" s="13">
        <v>2.1</v>
      </c>
      <c r="AD26" s="13">
        <v>5</v>
      </c>
      <c r="AE26" s="13">
        <v>5</v>
      </c>
      <c r="AF26" s="13">
        <v>0.9</v>
      </c>
      <c r="AG26" s="11">
        <v>4</v>
      </c>
      <c r="AH26" s="11">
        <v>2</v>
      </c>
      <c r="AI26" s="11">
        <v>1</v>
      </c>
      <c r="AJ26" s="11">
        <v>1</v>
      </c>
      <c r="AK26" s="11">
        <v>2</v>
      </c>
      <c r="AL26" s="11">
        <v>3</v>
      </c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</row>
    <row r="27" ht="15" customHeight="1">
      <c r="A27" s="59">
        <v>29</v>
      </c>
      <c r="B27" t="s" s="60">
        <v>74</v>
      </c>
      <c r="C27" s="61"/>
      <c r="D27" t="s" s="60">
        <v>48</v>
      </c>
      <c r="E27" t="s" s="60">
        <v>49</v>
      </c>
      <c r="F27" t="s" s="7">
        <v>109</v>
      </c>
      <c r="G27" t="s" s="7">
        <v>50</v>
      </c>
      <c r="H27" s="6"/>
      <c r="I27" s="6"/>
      <c r="J27" s="12">
        <v>10.1</v>
      </c>
      <c r="K27" s="40">
        <f>(O27*0.6)+(Q27*100/3*0.4)</f>
        <v>14.07066666666667</v>
      </c>
      <c r="L27" s="41">
        <f>(P27*0.6)+(Q27*100/3*0.4)</f>
        <v>25.97778680014262</v>
      </c>
      <c r="M27" s="62">
        <v>48.5</v>
      </c>
      <c r="N27" s="41">
        <f>L27/M27</f>
        <v>0.5356244701060335</v>
      </c>
      <c r="O27" s="42">
        <v>12.34</v>
      </c>
      <c r="P27" s="12">
        <f>20*((S27*S$1)+(T27*T$1)+(U27*U$1)+(V27*V$1)+(W27*W$1)+(X27*X$1)+(Y27*Y$1)+(Z27*Z$1)+(AA27*AA$1)+(AB27*AB$1)+(AC27*AC$1)+(AD27*AD$1)+(AE27*AE$1)+(AF27*AF$1))</f>
        <v>32.18520022245993</v>
      </c>
      <c r="Q27" s="12">
        <v>0.5</v>
      </c>
      <c r="R27" s="12">
        <f>(SUM(AG27:AL27)/6)-1</f>
        <v>0.5</v>
      </c>
      <c r="S27" s="13">
        <v>3.016211604095563</v>
      </c>
      <c r="T27" s="13">
        <v>2.883242934627462</v>
      </c>
      <c r="U27" s="13">
        <v>5</v>
      </c>
      <c r="V27" s="13">
        <v>1.7</v>
      </c>
      <c r="W27" s="13">
        <v>1.7</v>
      </c>
      <c r="X27" s="13">
        <v>2.5</v>
      </c>
      <c r="Y27" s="13">
        <v>0.6</v>
      </c>
      <c r="Z27" s="13">
        <v>0</v>
      </c>
      <c r="AA27" s="13">
        <v>2.708500938589434</v>
      </c>
      <c r="AB27" s="13">
        <v>0.7062937062937062</v>
      </c>
      <c r="AC27" s="13">
        <v>0.1</v>
      </c>
      <c r="AD27" s="13">
        <v>1.553846153846154</v>
      </c>
      <c r="AE27" s="13">
        <v>0.776923076923077</v>
      </c>
      <c r="AF27" s="13">
        <v>0.4</v>
      </c>
      <c r="AG27" s="11">
        <v>1</v>
      </c>
      <c r="AH27" s="11">
        <v>4</v>
      </c>
      <c r="AI27" s="11">
        <v>1</v>
      </c>
      <c r="AJ27" s="11">
        <v>1</v>
      </c>
      <c r="AK27" s="11">
        <v>1</v>
      </c>
      <c r="AL27" s="11">
        <v>1</v>
      </c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</row>
    <row r="28" ht="15" customHeight="1">
      <c r="A28" s="59">
        <v>2</v>
      </c>
      <c r="B28" t="s" s="60">
        <v>65</v>
      </c>
      <c r="C28" s="61"/>
      <c r="D28" t="s" s="60">
        <v>75</v>
      </c>
      <c r="E28" t="s" s="60">
        <v>60</v>
      </c>
      <c r="F28" t="s" s="7">
        <v>109</v>
      </c>
      <c r="G28" s="6"/>
      <c r="H28" s="6"/>
      <c r="I28" s="6"/>
      <c r="J28" s="12">
        <v>0.6</v>
      </c>
      <c r="K28" s="40">
        <f>(O28*0.6)+(Q28*100/3*0.4)</f>
        <v>26.77266666666667</v>
      </c>
      <c r="L28" s="41">
        <f>(P28*0.6)+(Q28*100/3*0.4)</f>
        <v>20.86514727013799</v>
      </c>
      <c r="M28" s="62">
        <v>39.4</v>
      </c>
      <c r="N28" s="41">
        <f>L28/M28</f>
        <v>0.529572265739543</v>
      </c>
      <c r="O28" s="42">
        <v>33.51</v>
      </c>
      <c r="P28" s="12">
        <f>20*((S28*S$1)+(T28*T$1)+(U28*U$1)+(V28*V$1)+(W28*W$1)+(X28*X$1)+(Y28*Y$1)+(Z28*Z$1)+(AA28*AA$1)+(AB28*AB$1)+(AC28*AC$1)+(AD28*AD$1)+(AE28*AE$1)+(AF28*AF$1))</f>
        <v>23.66413433911887</v>
      </c>
      <c r="Q28" s="12">
        <v>0.5</v>
      </c>
      <c r="R28" s="12">
        <f>(SUM(AG28:AL28)/6)-1</f>
        <v>0.5</v>
      </c>
      <c r="S28" s="13">
        <v>0.3327645051194539</v>
      </c>
      <c r="T28" s="13">
        <v>0.2854695974878675</v>
      </c>
      <c r="U28" s="13">
        <v>2.599009900990099</v>
      </c>
      <c r="V28" s="13">
        <v>5</v>
      </c>
      <c r="W28" s="13">
        <v>3.3</v>
      </c>
      <c r="X28" s="13">
        <v>2.5</v>
      </c>
      <c r="Y28" s="13">
        <v>2.9</v>
      </c>
      <c r="Z28" s="13">
        <v>0</v>
      </c>
      <c r="AA28" s="13">
        <v>0</v>
      </c>
      <c r="AB28" s="13">
        <v>0.6713286713286714</v>
      </c>
      <c r="AC28" s="13">
        <v>3.2</v>
      </c>
      <c r="AD28" s="13">
        <v>0</v>
      </c>
      <c r="AE28" s="13">
        <v>1.153846153846154</v>
      </c>
      <c r="AF28" s="13">
        <v>0.7</v>
      </c>
      <c r="AG28" s="11">
        <v>3</v>
      </c>
      <c r="AH28" s="11">
        <v>1</v>
      </c>
      <c r="AI28" s="11">
        <v>1</v>
      </c>
      <c r="AJ28" s="11">
        <v>1</v>
      </c>
      <c r="AK28" s="11">
        <v>2</v>
      </c>
      <c r="AL28" s="11">
        <v>1</v>
      </c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</row>
    <row r="29" ht="15" customHeight="1">
      <c r="A29" s="59">
        <v>11</v>
      </c>
      <c r="B29" t="s" s="60">
        <v>69</v>
      </c>
      <c r="C29" s="61"/>
      <c r="D29" t="s" s="60">
        <v>48</v>
      </c>
      <c r="E29" t="s" s="60">
        <v>49</v>
      </c>
      <c r="F29" t="s" s="7">
        <v>109</v>
      </c>
      <c r="G29" t="s" s="7">
        <v>50</v>
      </c>
      <c r="H29" s="6"/>
      <c r="I29" s="6"/>
      <c r="J29" s="12">
        <v>5.81</v>
      </c>
      <c r="K29" s="40">
        <f>(O29*0.6)+(Q29*100/3*0.4)</f>
        <v>26.59933333333333</v>
      </c>
      <c r="L29" s="41">
        <f>(P29*0.6)+(Q29*100/3*0.4)</f>
        <v>35.22764962726852</v>
      </c>
      <c r="M29" s="62">
        <v>66.8</v>
      </c>
      <c r="N29" s="41">
        <f>L29/M29</f>
        <v>0.5273600243603072</v>
      </c>
      <c r="O29" s="42">
        <v>22.11</v>
      </c>
      <c r="P29" s="12">
        <f>20*((S29*S$1)+(T29*T$1)+(U29*U$1)+(V29*V$1)+(W29*W$1)+(X29*X$1)+(Y29*Y$1)+(Z29*Z$1)+(AA29*AA$1)+(AB29*AB$1)+(AC29*AC$1)+(AD29*AD$1)+(AE29*AE$1)+(AF29*AF$1))</f>
        <v>36.49052715655864</v>
      </c>
      <c r="Q29" s="12">
        <v>1</v>
      </c>
      <c r="R29" s="12">
        <f>(SUM(AG29:AL29)/6)-1</f>
        <v>1</v>
      </c>
      <c r="S29" s="13">
        <v>1.487201365187713</v>
      </c>
      <c r="T29" s="13">
        <v>1.65857836140451</v>
      </c>
      <c r="U29" s="13">
        <v>2.876237623762376</v>
      </c>
      <c r="V29" s="13">
        <v>2.8</v>
      </c>
      <c r="W29" s="13">
        <v>4.4</v>
      </c>
      <c r="X29" s="13">
        <v>2.5</v>
      </c>
      <c r="Y29" s="13">
        <v>2.8</v>
      </c>
      <c r="Z29" s="13">
        <v>1.218881118881119</v>
      </c>
      <c r="AA29" s="13">
        <v>4.674175382139983</v>
      </c>
      <c r="AB29" s="13">
        <v>1.218881118881119</v>
      </c>
      <c r="AC29" s="13">
        <v>0.7</v>
      </c>
      <c r="AD29" s="13">
        <v>3.798846153846153</v>
      </c>
      <c r="AE29" s="13">
        <v>0.8938461538461538</v>
      </c>
      <c r="AF29" s="13">
        <v>0.7</v>
      </c>
      <c r="AG29" s="11">
        <v>4</v>
      </c>
      <c r="AH29" s="11">
        <v>3</v>
      </c>
      <c r="AI29" s="11">
        <v>1</v>
      </c>
      <c r="AJ29" s="11">
        <v>1</v>
      </c>
      <c r="AK29" s="11">
        <v>1</v>
      </c>
      <c r="AL29" s="11">
        <v>2</v>
      </c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</row>
    <row r="30" ht="15" customHeight="1">
      <c r="A30" s="59">
        <v>3</v>
      </c>
      <c r="B30" t="s" s="60">
        <v>65</v>
      </c>
      <c r="C30" s="61"/>
      <c r="D30" t="s" s="60">
        <v>76</v>
      </c>
      <c r="E30" t="s" s="60">
        <v>60</v>
      </c>
      <c r="F30" t="s" s="7">
        <v>109</v>
      </c>
      <c r="G30" s="6"/>
      <c r="H30" s="6"/>
      <c r="I30" s="6"/>
      <c r="J30" s="12">
        <v>0.9</v>
      </c>
      <c r="K30" s="40">
        <f>(O30*0.6)+(Q30*100/3*0.4)</f>
        <v>29.76866666666667</v>
      </c>
      <c r="L30" s="41">
        <f>(P30*0.6)+(Q30*100/3*0.4)</f>
        <v>25.65245692831173</v>
      </c>
      <c r="M30" s="62">
        <v>48.9</v>
      </c>
      <c r="N30" s="41">
        <f>L30/M30</f>
        <v>0.5245901212333687</v>
      </c>
      <c r="O30" s="42">
        <v>31.17</v>
      </c>
      <c r="P30" s="12">
        <f>20*((S30*S$1)+(T30*T$1)+(U30*U$1)+(V30*V$1)+(W30*W$1)+(X30*X$1)+(Y30*Y$1)+(Z30*Z$1)+(AA30*AA$1)+(AB30*AB$1)+(AC30*AC$1)+(AD30*AD$1)+(AE30*AE$1)+(AF30*AF$1))</f>
        <v>24.30965043607511</v>
      </c>
      <c r="Q30" s="12">
        <v>0.83</v>
      </c>
      <c r="R30" s="12">
        <f>(SUM(AG30:AL30)/6)-1</f>
        <v>0.8333333333333333</v>
      </c>
      <c r="S30" s="13">
        <v>0.5375426621160408</v>
      </c>
      <c r="T30" s="13">
        <v>0.4282043962318013</v>
      </c>
      <c r="U30" s="13">
        <v>3.007425742574257</v>
      </c>
      <c r="V30" s="13">
        <v>1.7</v>
      </c>
      <c r="W30" s="13">
        <v>1.7</v>
      </c>
      <c r="X30" s="13">
        <v>2.5</v>
      </c>
      <c r="Y30" s="13">
        <v>2.9</v>
      </c>
      <c r="Z30" s="13">
        <v>0</v>
      </c>
      <c r="AA30" s="13">
        <v>0.4223652453740949</v>
      </c>
      <c r="AB30" s="13">
        <v>0.6293706293706293</v>
      </c>
      <c r="AC30" s="13">
        <v>1.3</v>
      </c>
      <c r="AD30" s="13">
        <v>1.107692307692308</v>
      </c>
      <c r="AE30" s="13">
        <v>0.5884615384615385</v>
      </c>
      <c r="AF30" s="13">
        <v>1.6</v>
      </c>
      <c r="AG30" s="11">
        <v>2</v>
      </c>
      <c r="AH30" s="11">
        <v>1</v>
      </c>
      <c r="AI30" s="11">
        <v>2</v>
      </c>
      <c r="AJ30" s="11">
        <v>2</v>
      </c>
      <c r="AK30" s="11">
        <v>2</v>
      </c>
      <c r="AL30" s="11">
        <v>2</v>
      </c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</row>
    <row r="31" ht="15" customHeight="1">
      <c r="A31" s="59">
        <v>12</v>
      </c>
      <c r="B31" t="s" s="60">
        <v>69</v>
      </c>
      <c r="C31" s="61"/>
      <c r="D31" t="s" s="60">
        <v>78</v>
      </c>
      <c r="E31" t="s" s="60">
        <v>60</v>
      </c>
      <c r="F31" t="s" s="7">
        <v>109</v>
      </c>
      <c r="G31" s="6"/>
      <c r="H31" s="6"/>
      <c r="I31" s="6"/>
      <c r="J31" s="12">
        <v>1.94</v>
      </c>
      <c r="K31" s="40">
        <f>(O31*0.6)+(Q31*100/3*0.4)</f>
        <v>34.14333333333333</v>
      </c>
      <c r="L31" s="41">
        <f>(P31*0.6)+(Q31*100/3*0.4)</f>
        <v>34.40864343373016</v>
      </c>
      <c r="M31" s="62">
        <v>66.7</v>
      </c>
      <c r="N31" s="41">
        <f>L31/M31</f>
        <v>0.5158717156481284</v>
      </c>
      <c r="O31" s="42">
        <v>27.35</v>
      </c>
      <c r="P31" s="12">
        <f>20*((S31*S$1)+(T31*T$1)+(U31*U$1)+(V31*V$1)+(W31*W$1)+(X31*X$1)+(Y31*Y$1)+(Z31*Z$1)+(AA31*AA$1)+(AB31*AB$1)+(AC31*AC$1)+(AD31*AD$1)+(AE31*AE$1)+(AF31*AF$1))</f>
        <v>27.79218350066137</v>
      </c>
      <c r="Q31" s="12">
        <v>1.33</v>
      </c>
      <c r="R31" s="12">
        <f>(SUM(AG31:AL31)/6)-1</f>
        <v>1.333333333333333</v>
      </c>
      <c r="S31" s="13">
        <v>0.4965870307167235</v>
      </c>
      <c r="T31" s="13">
        <v>0.553811019126463</v>
      </c>
      <c r="U31" s="13">
        <v>1.680693069306931</v>
      </c>
      <c r="V31" s="13">
        <v>1.7</v>
      </c>
      <c r="W31" s="13">
        <v>5</v>
      </c>
      <c r="X31" s="13">
        <v>2.5</v>
      </c>
      <c r="Y31" s="13">
        <v>3.3</v>
      </c>
      <c r="Z31" s="13">
        <v>1.356643356643357</v>
      </c>
      <c r="AA31" s="13">
        <v>2.080986859747922</v>
      </c>
      <c r="AB31" s="13">
        <v>0.8139860139860139</v>
      </c>
      <c r="AC31" s="13">
        <v>1</v>
      </c>
      <c r="AD31" s="13">
        <v>1.641538461538461</v>
      </c>
      <c r="AE31" s="13">
        <v>0.6715384615384614</v>
      </c>
      <c r="AF31" s="13">
        <v>1.2</v>
      </c>
      <c r="AG31" s="11">
        <v>4</v>
      </c>
      <c r="AH31" s="11">
        <v>1</v>
      </c>
      <c r="AI31" s="11">
        <v>2</v>
      </c>
      <c r="AJ31" s="11">
        <v>2</v>
      </c>
      <c r="AK31" s="11">
        <v>2</v>
      </c>
      <c r="AL31" s="11">
        <v>3</v>
      </c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</row>
    <row r="32" ht="15" customHeight="1">
      <c r="A32" s="59">
        <v>26</v>
      </c>
      <c r="B32" t="s" s="60">
        <v>53</v>
      </c>
      <c r="C32" s="61"/>
      <c r="D32" t="s" s="60">
        <v>81</v>
      </c>
      <c r="E32" t="s" s="60">
        <v>60</v>
      </c>
      <c r="F32" t="s" s="7">
        <v>109</v>
      </c>
      <c r="G32" s="6"/>
      <c r="H32" s="6"/>
      <c r="I32" s="6"/>
      <c r="J32" s="12">
        <v>1.8</v>
      </c>
      <c r="K32" s="40">
        <f>(O32*0.6)+(Q32*100/3*0.4)</f>
        <v>26.19133333333333</v>
      </c>
      <c r="L32" s="41">
        <f>(P32*0.6)+(Q32*100/3*0.4)</f>
        <v>26.25016839607751</v>
      </c>
      <c r="M32" s="62">
        <v>53.3</v>
      </c>
      <c r="N32" s="41">
        <f>L32/M32</f>
        <v>0.4924984689695592</v>
      </c>
      <c r="O32" s="42">
        <v>21.43</v>
      </c>
      <c r="P32" s="12">
        <f>20*((S32*S$1)+(T32*T$1)+(U32*U$1)+(V32*V$1)+(W32*W$1)+(X32*X$1)+(Y32*Y$1)+(Z32*Z$1)+(AA32*AA$1)+(AB32*AB$1)+(AC32*AC$1)+(AD32*AD$1)+(AE32*AE$1)+(AF32*AF$1))</f>
        <v>21.52805843790695</v>
      </c>
      <c r="Q32" s="12">
        <v>1</v>
      </c>
      <c r="R32" s="12">
        <f>(SUM(AG32:AL32)/6)-1</f>
        <v>1</v>
      </c>
      <c r="S32" s="13">
        <v>0.3839590443686007</v>
      </c>
      <c r="T32" s="13">
        <v>0.5138452754781616</v>
      </c>
      <c r="U32" s="13">
        <v>2.450495049504951</v>
      </c>
      <c r="V32" s="13">
        <v>1.7</v>
      </c>
      <c r="W32" s="13">
        <v>3.3</v>
      </c>
      <c r="X32" s="13">
        <v>5</v>
      </c>
      <c r="Y32" s="13">
        <v>5</v>
      </c>
      <c r="Z32" s="13">
        <v>0</v>
      </c>
      <c r="AA32" s="13">
        <v>1.206757843925985</v>
      </c>
      <c r="AB32" s="13">
        <v>0</v>
      </c>
      <c r="AC32" s="13">
        <v>0</v>
      </c>
      <c r="AD32" s="13">
        <v>0.5538461538461539</v>
      </c>
      <c r="AE32" s="13">
        <v>0.9692307692307691</v>
      </c>
      <c r="AF32" s="13">
        <v>0.4</v>
      </c>
      <c r="AG32" s="11">
        <v>1</v>
      </c>
      <c r="AH32" s="11">
        <v>3</v>
      </c>
      <c r="AI32" s="11">
        <v>3</v>
      </c>
      <c r="AJ32" s="11">
        <v>3</v>
      </c>
      <c r="AK32" s="11">
        <v>1</v>
      </c>
      <c r="AL32" s="11">
        <v>1</v>
      </c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</row>
    <row r="33" ht="15" customHeight="1">
      <c r="A33" s="59">
        <v>30</v>
      </c>
      <c r="B33" t="s" s="60">
        <v>74</v>
      </c>
      <c r="C33" s="61"/>
      <c r="D33" t="s" s="60">
        <v>82</v>
      </c>
      <c r="E33" t="s" s="60">
        <v>60</v>
      </c>
      <c r="F33" t="s" s="7">
        <v>109</v>
      </c>
      <c r="G33" s="6"/>
      <c r="H33" s="6"/>
      <c r="I33" s="6"/>
      <c r="J33" s="12">
        <v>2.1</v>
      </c>
      <c r="K33" s="40">
        <f>(O33*0.6)+(Q33*100/3*0.4)</f>
        <v>18.00066666666667</v>
      </c>
      <c r="L33" s="41">
        <f>(P33*0.6)+(Q33*100/3*0.4)</f>
        <v>18.65287757112147</v>
      </c>
      <c r="M33" s="62">
        <v>38.1</v>
      </c>
      <c r="N33" s="41">
        <f>L33/M33</f>
        <v>0.4895768391370464</v>
      </c>
      <c r="O33" s="42">
        <v>18.89</v>
      </c>
      <c r="P33" s="12">
        <f>20*((S33*S$1)+(T33*T$1)+(U33*U$1)+(V33*V$1)+(W33*W$1)+(X33*X$1)+(Y33*Y$1)+(Z33*Z$1)+(AA33*AA$1)+(AB33*AB$1)+(AC33*AC$1)+(AD33*AD$1)+(AE33*AE$1)+(AF33*AF$1))</f>
        <v>19.97701817409133</v>
      </c>
      <c r="Q33" s="12">
        <v>0.5</v>
      </c>
      <c r="R33" s="12">
        <f>(SUM(AG33:AL33)/6)-1</f>
        <v>0.5</v>
      </c>
      <c r="S33" s="13">
        <v>0.6271331058020477</v>
      </c>
      <c r="T33" s="13">
        <v>0.5994861547245218</v>
      </c>
      <c r="U33" s="13">
        <v>1.819306930693069</v>
      </c>
      <c r="V33" s="13">
        <v>1.7</v>
      </c>
      <c r="W33" s="13">
        <v>5</v>
      </c>
      <c r="X33" s="13">
        <v>5</v>
      </c>
      <c r="Y33" s="13">
        <v>0.7</v>
      </c>
      <c r="Z33" s="13">
        <v>1.321678321678322</v>
      </c>
      <c r="AA33" s="13">
        <v>0.4223652453740949</v>
      </c>
      <c r="AB33" s="13">
        <v>0</v>
      </c>
      <c r="AC33" s="13">
        <v>0.3</v>
      </c>
      <c r="AD33" s="13">
        <v>0.5653846153846154</v>
      </c>
      <c r="AE33" s="13">
        <v>0.1615384615384615</v>
      </c>
      <c r="AF33" s="13">
        <v>0.5</v>
      </c>
      <c r="AG33" s="11">
        <v>1</v>
      </c>
      <c r="AH33" s="11">
        <v>4</v>
      </c>
      <c r="AI33" s="11">
        <v>1</v>
      </c>
      <c r="AJ33" s="11">
        <v>1</v>
      </c>
      <c r="AK33" s="11">
        <v>1</v>
      </c>
      <c r="AL33" s="11">
        <v>1</v>
      </c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</row>
    <row r="34" ht="15" customHeight="1">
      <c r="A34" s="59">
        <v>13</v>
      </c>
      <c r="B34" t="s" s="60">
        <v>69</v>
      </c>
      <c r="C34" s="61"/>
      <c r="D34" t="s" s="60">
        <v>79</v>
      </c>
      <c r="E34" t="s" s="60">
        <v>60</v>
      </c>
      <c r="F34" t="s" s="7">
        <v>109</v>
      </c>
      <c r="G34" s="6"/>
      <c r="H34" s="6"/>
      <c r="I34" s="6"/>
      <c r="J34" s="12">
        <v>1.89</v>
      </c>
      <c r="K34" s="40">
        <f>(O34*0.6)+(Q34*100/3*0.4)</f>
        <v>26.73733333333334</v>
      </c>
      <c r="L34" s="41">
        <f>(P34*0.6)+(Q34*100/3*0.4)</f>
        <v>26.98144305647349</v>
      </c>
      <c r="M34" s="62">
        <v>59.5</v>
      </c>
      <c r="N34" s="41">
        <f>L34/M34</f>
        <v>0.4534696312012351</v>
      </c>
      <c r="O34" s="42">
        <v>22.34</v>
      </c>
      <c r="P34" s="12">
        <f>20*((S34*S$1)+(T34*T$1)+(U34*U$1)+(V34*V$1)+(W34*W$1)+(X34*X$1)+(Y34*Y$1)+(Z34*Z$1)+(AA34*AA$1)+(AB34*AB$1)+(AC34*AC$1)+(AD34*AD$1)+(AE34*AE$1)+(AF34*AF$1))</f>
        <v>22.74684953856692</v>
      </c>
      <c r="Q34" s="12">
        <v>1</v>
      </c>
      <c r="R34" s="12">
        <f>(SUM(AG34:AL34)/6)-1</f>
        <v>1</v>
      </c>
      <c r="S34" s="13">
        <v>0.4837883959044368</v>
      </c>
      <c r="T34" s="13">
        <v>0.5395375392520696</v>
      </c>
      <c r="U34" s="13">
        <v>1.637376237623762</v>
      </c>
      <c r="V34" s="13">
        <v>3.3</v>
      </c>
      <c r="W34" s="13">
        <v>5</v>
      </c>
      <c r="X34" s="13">
        <v>5</v>
      </c>
      <c r="Y34" s="13">
        <v>3</v>
      </c>
      <c r="Z34" s="13">
        <v>0</v>
      </c>
      <c r="AA34" s="13">
        <v>1.64722445695897</v>
      </c>
      <c r="AB34" s="13">
        <v>0</v>
      </c>
      <c r="AC34" s="13">
        <v>0.5</v>
      </c>
      <c r="AD34" s="13">
        <v>0.5815384615384616</v>
      </c>
      <c r="AE34" s="13">
        <v>0</v>
      </c>
      <c r="AF34" s="13">
        <v>0.5</v>
      </c>
      <c r="AG34" s="11">
        <v>1</v>
      </c>
      <c r="AH34" s="11">
        <v>2</v>
      </c>
      <c r="AI34" s="11">
        <v>2</v>
      </c>
      <c r="AJ34" s="11">
        <v>2</v>
      </c>
      <c r="AK34" s="11">
        <v>3</v>
      </c>
      <c r="AL34" s="11">
        <v>2</v>
      </c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</row>
    <row r="35" ht="15" customHeight="1">
      <c r="A35" s="59">
        <v>16</v>
      </c>
      <c r="B35" t="s" s="60">
        <v>61</v>
      </c>
      <c r="C35" s="61"/>
      <c r="D35" t="s" s="60">
        <v>48</v>
      </c>
      <c r="E35" t="s" s="60">
        <v>60</v>
      </c>
      <c r="F35" t="s" s="7">
        <v>109</v>
      </c>
      <c r="G35" s="6"/>
      <c r="H35" s="6"/>
      <c r="I35" s="6"/>
      <c r="J35" s="12">
        <v>5</v>
      </c>
      <c r="K35" s="40">
        <f>(O35*0.6)+(Q35*100/3*0.4)</f>
        <v>13.14466666666667</v>
      </c>
      <c r="L35" s="41">
        <f>(P35*0.6)+(Q35*100/3*0.4)</f>
        <v>21.97871302845932</v>
      </c>
      <c r="M35" s="62">
        <v>53.2</v>
      </c>
      <c r="N35" s="41">
        <f>L35/M35</f>
        <v>0.4131337035424685</v>
      </c>
      <c r="O35" s="42">
        <v>18.13</v>
      </c>
      <c r="P35" s="12">
        <f>20*((S35*S$1)+(T35*T$1)+(U35*U$1)+(V35*V$1)+(W35*W$1)+(X35*X$1)+(Y35*Y$1)+(Z35*Z$1)+(AA35*AA$1)+(AB35*AB$1)+(AC35*AC$1)+(AD35*AD$1)+(AE35*AE$1)+(AF35*AF$1))</f>
        <v>32.85341060298776</v>
      </c>
      <c r="Q35" s="12">
        <v>0.17</v>
      </c>
      <c r="R35" s="12">
        <f>(SUM(AG35:AL35)/6)-1</f>
        <v>0.1666666666666667</v>
      </c>
      <c r="S35" s="13">
        <v>2.133105802047782</v>
      </c>
      <c r="T35" s="13">
        <v>1.903130649919117</v>
      </c>
      <c r="U35" s="13">
        <v>3.712871287128713</v>
      </c>
      <c r="V35" s="13">
        <v>1.7</v>
      </c>
      <c r="W35" s="13">
        <v>3.3</v>
      </c>
      <c r="X35" s="13">
        <v>2.5</v>
      </c>
      <c r="Y35" s="13">
        <v>1.9</v>
      </c>
      <c r="Z35" s="13">
        <v>0</v>
      </c>
      <c r="AA35" s="13">
        <v>3.016894609814964</v>
      </c>
      <c r="AB35" s="13">
        <v>1.748251748251748</v>
      </c>
      <c r="AC35" s="13">
        <v>0.6</v>
      </c>
      <c r="AD35" s="13">
        <v>2.692307692307692</v>
      </c>
      <c r="AE35" s="13">
        <v>3.269230769230769</v>
      </c>
      <c r="AF35" s="13">
        <v>0.1</v>
      </c>
      <c r="AG35" s="11">
        <v>1</v>
      </c>
      <c r="AH35" s="11">
        <v>1</v>
      </c>
      <c r="AI35" s="11">
        <v>1</v>
      </c>
      <c r="AJ35" s="11">
        <v>1</v>
      </c>
      <c r="AK35" s="11">
        <v>2</v>
      </c>
      <c r="AL35" s="11">
        <v>1</v>
      </c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</row>
    <row r="36" ht="15" customHeight="1">
      <c r="A36" s="59">
        <v>17</v>
      </c>
      <c r="B36" t="s" s="60">
        <v>61</v>
      </c>
      <c r="C36" s="61"/>
      <c r="D36" t="s" s="60">
        <v>80</v>
      </c>
      <c r="E36" t="s" s="60">
        <v>60</v>
      </c>
      <c r="F36" t="s" s="7">
        <v>109</v>
      </c>
      <c r="G36" s="6"/>
      <c r="H36" s="6"/>
      <c r="I36" s="6"/>
      <c r="J36" s="12">
        <v>1.5</v>
      </c>
      <c r="K36" s="40">
        <f>(O36*0.6)+(Q36*100/3*0.4)</f>
        <v>18.824</v>
      </c>
      <c r="L36" s="41">
        <f>(P36*0.6)+(Q36*100/3*0.4)</f>
        <v>17.12085504990445</v>
      </c>
      <c r="M36" s="62">
        <v>46.1</v>
      </c>
      <c r="N36" s="41">
        <f>L36/M36</f>
        <v>0.3713851420803569</v>
      </c>
      <c r="O36" s="42">
        <v>24.04</v>
      </c>
      <c r="P36" s="12">
        <f>20*((S36*S$1)+(T36*T$1)+(U36*U$1)+(V36*V$1)+(W36*W$1)+(X36*X$1)+(Y36*Y$1)+(Z36*Z$1)+(AA36*AA$1)+(AB36*AB$1)+(AC36*AC$1)+(AD36*AD$1)+(AE36*AE$1)+(AF36*AF$1))</f>
        <v>21.20142508317409</v>
      </c>
      <c r="Q36" s="12">
        <v>0.33</v>
      </c>
      <c r="R36" s="12">
        <f>(SUM(AG36:AL36)/6)-1</f>
        <v>0.3333333333333333</v>
      </c>
      <c r="S36" s="13">
        <v>0.8319112627986348</v>
      </c>
      <c r="T36" s="13">
        <v>0.7136739937196689</v>
      </c>
      <c r="U36" s="13">
        <v>3.341584158415842</v>
      </c>
      <c r="V36" s="13">
        <v>2.8</v>
      </c>
      <c r="W36" s="13">
        <v>1.7</v>
      </c>
      <c r="X36" s="13">
        <v>0</v>
      </c>
      <c r="Y36" s="13">
        <v>2.9</v>
      </c>
      <c r="Z36" s="13">
        <v>0</v>
      </c>
      <c r="AA36" s="13">
        <v>0.8045052292839904</v>
      </c>
      <c r="AB36" s="13">
        <v>1.678321678321678</v>
      </c>
      <c r="AC36" s="13">
        <v>1.3</v>
      </c>
      <c r="AD36" s="13">
        <v>1.096153846153846</v>
      </c>
      <c r="AE36" s="13">
        <v>1.5</v>
      </c>
      <c r="AF36" s="13">
        <v>0.4</v>
      </c>
      <c r="AG36" s="11">
        <v>1</v>
      </c>
      <c r="AH36" s="11">
        <v>1</v>
      </c>
      <c r="AI36" s="11">
        <v>1</v>
      </c>
      <c r="AJ36" s="11">
        <v>1</v>
      </c>
      <c r="AK36" s="11">
        <v>2</v>
      </c>
      <c r="AL36" s="11">
        <v>2</v>
      </c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</row>
    <row r="37" ht="15" customHeight="1">
      <c r="A37" s="61"/>
      <c r="B37" s="61"/>
      <c r="C37" s="61"/>
      <c r="D37" s="61"/>
      <c r="E37" s="61"/>
      <c r="F37" s="6"/>
      <c r="G37" s="6"/>
      <c r="H37" s="6"/>
      <c r="I37" s="6"/>
      <c r="J37" s="6"/>
      <c r="K37" s="6"/>
      <c r="L37" s="21"/>
      <c r="M37" s="6"/>
      <c r="N37" s="21"/>
      <c r="O37" s="6"/>
      <c r="P37" s="12"/>
      <c r="Q37" s="12"/>
      <c r="R37" s="12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</row>
    <row r="38" ht="15" customHeight="1">
      <c r="A38" s="61"/>
      <c r="B38" s="61"/>
      <c r="C38" s="61"/>
      <c r="D38" s="61"/>
      <c r="E38" t="s" s="60">
        <v>49</v>
      </c>
      <c r="F38" s="6"/>
      <c r="G38" s="6"/>
      <c r="H38" s="6"/>
      <c r="I38" s="6"/>
      <c r="J38" s="6"/>
      <c r="K38" s="6"/>
      <c r="L38" s="6"/>
      <c r="M38" s="6"/>
      <c r="N38" s="6"/>
      <c r="O38" s="11">
        <v>328.3399999999999</v>
      </c>
      <c r="P38" s="11">
        <v>327.1405999999999</v>
      </c>
      <c r="Q38" s="11">
        <v>13.84</v>
      </c>
      <c r="R38" s="12">
        <v>13.83333333333333</v>
      </c>
      <c r="S38" s="13">
        <v>21</v>
      </c>
      <c r="T38" s="13">
        <v>19.3</v>
      </c>
      <c r="U38" s="13">
        <v>10.6</v>
      </c>
      <c r="V38" s="13">
        <v>24.7</v>
      </c>
      <c r="W38" s="13">
        <v>35.50000000000001</v>
      </c>
      <c r="X38" s="13">
        <v>10</v>
      </c>
      <c r="Y38" s="13">
        <v>21.2</v>
      </c>
      <c r="Z38" s="13">
        <v>8.899999999999999</v>
      </c>
      <c r="AA38" s="13">
        <v>14.7</v>
      </c>
      <c r="AB38" s="13">
        <v>11.4</v>
      </c>
      <c r="AC38" s="13">
        <v>12.9</v>
      </c>
      <c r="AD38" s="13">
        <v>11</v>
      </c>
      <c r="AE38" s="13">
        <v>12.4</v>
      </c>
      <c r="AF38" s="13">
        <v>14.3</v>
      </c>
      <c r="AG38" s="11">
        <v>31</v>
      </c>
      <c r="AH38" s="11">
        <v>36</v>
      </c>
      <c r="AI38" s="11">
        <v>23</v>
      </c>
      <c r="AJ38" s="11">
        <v>23</v>
      </c>
      <c r="AK38" s="11">
        <v>20</v>
      </c>
      <c r="AL38" s="11">
        <v>28</v>
      </c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</row>
    <row r="39" ht="15" customHeight="1">
      <c r="A39" s="61"/>
      <c r="B39" s="61"/>
      <c r="C39" s="61"/>
      <c r="D39" s="61"/>
      <c r="E39" t="s" s="60">
        <v>67</v>
      </c>
      <c r="F39" s="6"/>
      <c r="G39" s="6"/>
      <c r="H39" s="6"/>
      <c r="I39" s="6"/>
      <c r="J39" s="6"/>
      <c r="K39" s="6"/>
      <c r="L39" s="6"/>
      <c r="M39" s="6"/>
      <c r="N39" s="6"/>
      <c r="O39" s="11">
        <v>220.73</v>
      </c>
      <c r="P39" s="11">
        <v>220.458</v>
      </c>
      <c r="Q39" s="11">
        <v>12.84</v>
      </c>
      <c r="R39" s="12">
        <v>12.83333333333333</v>
      </c>
      <c r="S39" s="13">
        <v>9.799999999999999</v>
      </c>
      <c r="T39" s="13">
        <v>8.6</v>
      </c>
      <c r="U39" s="13">
        <v>14.4</v>
      </c>
      <c r="V39" s="13">
        <v>15.6</v>
      </c>
      <c r="W39" s="13">
        <v>23.1</v>
      </c>
      <c r="X39" s="13">
        <v>14.2</v>
      </c>
      <c r="Y39" s="13">
        <v>16.6</v>
      </c>
      <c r="Z39" s="13">
        <v>3.1</v>
      </c>
      <c r="AA39" s="13">
        <v>4.8</v>
      </c>
      <c r="AB39" s="13">
        <v>13.8</v>
      </c>
      <c r="AC39" s="13">
        <v>13.5</v>
      </c>
      <c r="AD39" s="13">
        <v>14.1</v>
      </c>
      <c r="AE39" s="13">
        <v>14.7</v>
      </c>
      <c r="AF39" s="13">
        <v>8.199999999999999</v>
      </c>
      <c r="AG39" s="11">
        <v>25</v>
      </c>
      <c r="AH39" s="11">
        <v>14</v>
      </c>
      <c r="AI39" s="11">
        <v>14</v>
      </c>
      <c r="AJ39" s="11">
        <v>14</v>
      </c>
      <c r="AK39" s="11">
        <v>26</v>
      </c>
      <c r="AL39" s="11">
        <v>26</v>
      </c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</row>
    <row r="40" ht="15" customHeight="1">
      <c r="A40" s="61"/>
      <c r="B40" s="61"/>
      <c r="C40" s="61"/>
      <c r="D40" s="61"/>
      <c r="E40" t="s" s="60">
        <v>60</v>
      </c>
      <c r="F40" s="6"/>
      <c r="G40" s="6"/>
      <c r="H40" s="6"/>
      <c r="I40" s="6"/>
      <c r="J40" s="6"/>
      <c r="K40" s="6"/>
      <c r="L40" s="6"/>
      <c r="M40" s="6"/>
      <c r="N40" s="6"/>
      <c r="O40" s="11">
        <v>372.09</v>
      </c>
      <c r="P40" s="11">
        <v>372.7216</v>
      </c>
      <c r="Q40" s="11">
        <v>13.99</v>
      </c>
      <c r="R40" s="12">
        <v>14</v>
      </c>
      <c r="S40" s="13">
        <v>17</v>
      </c>
      <c r="T40" s="13">
        <v>14.8</v>
      </c>
      <c r="U40" s="13">
        <v>23.2</v>
      </c>
      <c r="V40" s="13">
        <v>34.6</v>
      </c>
      <c r="W40" s="13">
        <v>45</v>
      </c>
      <c r="X40" s="13">
        <v>37.5</v>
      </c>
      <c r="Y40" s="13">
        <v>38.59999999999999</v>
      </c>
      <c r="Z40" s="13">
        <v>3.5</v>
      </c>
      <c r="AA40" s="13">
        <v>12.7</v>
      </c>
      <c r="AB40" s="13">
        <v>13.7</v>
      </c>
      <c r="AC40" s="13">
        <v>15.3</v>
      </c>
      <c r="AD40" s="13">
        <v>20.5</v>
      </c>
      <c r="AE40" s="13">
        <v>24.9</v>
      </c>
      <c r="AF40" s="13">
        <v>10.8</v>
      </c>
      <c r="AG40" s="11">
        <v>27</v>
      </c>
      <c r="AH40" s="11">
        <v>23</v>
      </c>
      <c r="AI40" s="11">
        <v>31</v>
      </c>
      <c r="AJ40" s="11">
        <v>31</v>
      </c>
      <c r="AK40" s="11">
        <v>28</v>
      </c>
      <c r="AL40" s="11">
        <v>28</v>
      </c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</row>
    <row r="41" ht="15" customHeight="1">
      <c r="A41" s="61"/>
      <c r="B41" s="61"/>
      <c r="C41" s="61"/>
      <c r="D41" s="61"/>
      <c r="E41" s="61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12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6"/>
      <c r="AH41" s="6"/>
      <c r="AI41" s="6"/>
      <c r="AJ41" s="6"/>
      <c r="AK41" s="6"/>
      <c r="AL41" s="6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</row>
    <row r="42" ht="15" customHeight="1">
      <c r="A42" s="61"/>
      <c r="B42" s="61"/>
      <c r="C42" s="61"/>
      <c r="D42" s="61"/>
      <c r="E42" s="61"/>
      <c r="F42" s="6"/>
      <c r="G42" s="6"/>
      <c r="H42" t="s" s="7">
        <v>50</v>
      </c>
      <c r="I42" s="6"/>
      <c r="J42" s="6"/>
      <c r="K42" s="6"/>
      <c r="L42" s="6"/>
      <c r="M42" s="6"/>
      <c r="N42" s="6"/>
      <c r="O42" s="11">
        <v>522.2</v>
      </c>
      <c r="P42" s="11">
        <v>521.6168</v>
      </c>
      <c r="Q42" s="11">
        <v>25.00000000000001</v>
      </c>
      <c r="R42" s="12">
        <v>25</v>
      </c>
      <c r="S42" s="13">
        <v>30.9</v>
      </c>
      <c r="T42" s="13">
        <v>28.90000000000001</v>
      </c>
      <c r="U42" s="13">
        <v>27.7</v>
      </c>
      <c r="V42" s="13">
        <v>35.7</v>
      </c>
      <c r="W42" s="13">
        <v>48.19999999999999</v>
      </c>
      <c r="X42" s="13">
        <v>19.2</v>
      </c>
      <c r="Y42" s="13">
        <v>37.7</v>
      </c>
      <c r="Z42" s="13">
        <v>6.7</v>
      </c>
      <c r="AA42" s="13">
        <v>16.3</v>
      </c>
      <c r="AB42" s="13">
        <v>28.2</v>
      </c>
      <c r="AC42" s="13">
        <v>23.2</v>
      </c>
      <c r="AD42" s="13">
        <v>19.8</v>
      </c>
      <c r="AE42" s="13">
        <v>27.5</v>
      </c>
      <c r="AF42" s="13">
        <v>22.2</v>
      </c>
      <c r="AG42" s="11">
        <v>41</v>
      </c>
      <c r="AH42" s="11">
        <v>42</v>
      </c>
      <c r="AI42" s="11">
        <v>39</v>
      </c>
      <c r="AJ42" s="11">
        <v>39</v>
      </c>
      <c r="AK42" s="11">
        <v>42</v>
      </c>
      <c r="AL42" s="11">
        <v>49</v>
      </c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</row>
    <row r="43" ht="15" customHeight="1">
      <c r="A43" s="61"/>
      <c r="B43" s="61"/>
      <c r="C43" s="61"/>
      <c r="D43" s="61"/>
      <c r="E43" s="61"/>
      <c r="F43" s="6"/>
      <c r="G43" s="6"/>
      <c r="H43" t="s" s="7">
        <v>85</v>
      </c>
      <c r="I43" s="6"/>
      <c r="J43" s="6"/>
      <c r="K43" s="6"/>
      <c r="L43" s="6"/>
      <c r="M43" s="6"/>
      <c r="N43" s="6"/>
      <c r="O43" s="11">
        <v>398.96</v>
      </c>
      <c r="P43" s="11">
        <v>398.7034</v>
      </c>
      <c r="Q43" s="11">
        <v>15.67</v>
      </c>
      <c r="R43" s="12">
        <v>15.66666666666667</v>
      </c>
      <c r="S43" s="13">
        <v>16.9</v>
      </c>
      <c r="T43" s="13">
        <v>13.8</v>
      </c>
      <c r="U43" s="13">
        <v>20.5</v>
      </c>
      <c r="V43" s="13">
        <v>39.20000000000001</v>
      </c>
      <c r="W43" s="13">
        <v>55.39999999999999</v>
      </c>
      <c r="X43" s="13">
        <v>42.5</v>
      </c>
      <c r="Y43" s="13">
        <v>38.7</v>
      </c>
      <c r="Z43" s="13">
        <v>8.800000000000001</v>
      </c>
      <c r="AA43" s="13">
        <v>15.9</v>
      </c>
      <c r="AB43" s="13">
        <v>10.7</v>
      </c>
      <c r="AC43" s="13">
        <v>18.5</v>
      </c>
      <c r="AD43" s="13">
        <v>25.8</v>
      </c>
      <c r="AE43" s="13">
        <v>24.5</v>
      </c>
      <c r="AF43" s="13">
        <v>11.1</v>
      </c>
      <c r="AG43" s="11">
        <v>42</v>
      </c>
      <c r="AH43" s="11">
        <v>31</v>
      </c>
      <c r="AI43" s="11">
        <v>29</v>
      </c>
      <c r="AJ43" s="11">
        <v>29</v>
      </c>
      <c r="AK43" s="11">
        <v>32</v>
      </c>
      <c r="AL43" s="11">
        <v>33</v>
      </c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</row>
    <row r="44" ht="15" customHeight="1">
      <c r="A44" s="63"/>
      <c r="B44" s="63"/>
      <c r="C44" s="61"/>
      <c r="D44" s="63"/>
      <c r="E44" s="6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</row>
    <row r="45" ht="15" customHeight="1">
      <c r="A45" t="s" s="64">
        <v>86</v>
      </c>
      <c r="B45" s="65"/>
      <c r="C45" s="66"/>
      <c r="D45" s="65"/>
      <c r="E45" t="s" s="67">
        <v>87</v>
      </c>
      <c r="F45" s="16"/>
      <c r="G45" s="16"/>
      <c r="H45" t="s" s="17">
        <v>88</v>
      </c>
      <c r="I45" s="16"/>
      <c r="J45" s="29">
        <f>(J3+J5+J7+J8+J9+J10+J13+J15+J20+J24+J26+J27+J29)/13</f>
        <v>4.574615384615385</v>
      </c>
      <c r="K45" s="16"/>
      <c r="L45" s="16"/>
      <c r="M45" s="16"/>
      <c r="N45" s="16"/>
      <c r="O45" s="29">
        <v>25.25692307692308</v>
      </c>
      <c r="P45" s="29">
        <v>25.16466153846153</v>
      </c>
      <c r="Q45" s="29">
        <v>1.064615384615385</v>
      </c>
      <c r="R45" s="29">
        <v>1.064102564102564</v>
      </c>
      <c r="S45" s="29">
        <v>1.615384615384615</v>
      </c>
      <c r="T45" s="29">
        <v>1.484615384615385</v>
      </c>
      <c r="U45" s="29">
        <v>0.8153846153846155</v>
      </c>
      <c r="V45" s="29">
        <v>1.9</v>
      </c>
      <c r="W45" s="29">
        <v>2.730769230769231</v>
      </c>
      <c r="X45" s="29">
        <v>0.7692307692307693</v>
      </c>
      <c r="Y45" s="29">
        <v>1.630769230769231</v>
      </c>
      <c r="Z45" s="29">
        <v>0.6846153846153846</v>
      </c>
      <c r="AA45" s="29">
        <v>1.130769230769231</v>
      </c>
      <c r="AB45" s="29">
        <v>0.8769230769230769</v>
      </c>
      <c r="AC45" s="29">
        <v>0.9923076923076923</v>
      </c>
      <c r="AD45" s="29">
        <v>0.8461538461538461</v>
      </c>
      <c r="AE45" s="29">
        <v>0.9538461538461538</v>
      </c>
      <c r="AF45" s="29">
        <v>1.1</v>
      </c>
      <c r="AG45" s="29">
        <v>2.384615384615385</v>
      </c>
      <c r="AH45" s="29">
        <v>2.769230769230769</v>
      </c>
      <c r="AI45" s="29">
        <v>1.769230769230769</v>
      </c>
      <c r="AJ45" s="29">
        <v>1.769230769230769</v>
      </c>
      <c r="AK45" s="29">
        <v>1.538461538461539</v>
      </c>
      <c r="AL45" s="29">
        <v>2.153846153846154</v>
      </c>
      <c r="AM45" s="19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</row>
    <row r="46" ht="15" customHeight="1">
      <c r="A46" s="68"/>
      <c r="B46" s="65"/>
      <c r="C46" s="66"/>
      <c r="D46" s="65"/>
      <c r="E46" s="65"/>
      <c r="F46" s="16"/>
      <c r="G46" s="16"/>
      <c r="H46" t="s" s="17">
        <v>89</v>
      </c>
      <c r="I46" s="16"/>
      <c r="J46" s="29">
        <f>(J36+J35+J34+J33+J32+J31+J30+J28+J25+J23+J21+J18+J17+J14)/14</f>
        <v>1.613571428571429</v>
      </c>
      <c r="K46" s="16"/>
      <c r="L46" s="16"/>
      <c r="M46" s="16"/>
      <c r="N46" s="16"/>
      <c r="O46" s="29">
        <v>28.2295238095238</v>
      </c>
      <c r="P46" s="29">
        <v>28.24664761904761</v>
      </c>
      <c r="Q46" s="29">
        <v>1.277619047619047</v>
      </c>
      <c r="R46" s="29">
        <v>1.277777777777778</v>
      </c>
      <c r="S46" s="29">
        <v>1.276190476190476</v>
      </c>
      <c r="T46" s="29">
        <v>1.114285714285714</v>
      </c>
      <c r="U46" s="29">
        <v>1.79047619047619</v>
      </c>
      <c r="V46" s="29">
        <v>2.39047619047619</v>
      </c>
      <c r="W46" s="29">
        <v>3.242857142857142</v>
      </c>
      <c r="X46" s="29">
        <v>2.461904761904762</v>
      </c>
      <c r="Y46" s="29">
        <v>2.628571428571429</v>
      </c>
      <c r="Z46" s="29">
        <v>0.3142857142857143</v>
      </c>
      <c r="AA46" s="29">
        <v>0.8333333333333334</v>
      </c>
      <c r="AB46" s="29">
        <v>1.30952380952381</v>
      </c>
      <c r="AC46" s="29">
        <v>1.371428571428571</v>
      </c>
      <c r="AD46" s="29">
        <v>1.647619047619047</v>
      </c>
      <c r="AE46" s="29">
        <v>1.885714285714286</v>
      </c>
      <c r="AF46" s="29">
        <v>0.9047619047619048</v>
      </c>
      <c r="AG46" s="29">
        <v>2.476190476190476</v>
      </c>
      <c r="AH46" s="29">
        <v>1.761904761904762</v>
      </c>
      <c r="AI46" s="29">
        <v>2.142857142857143</v>
      </c>
      <c r="AJ46" s="29">
        <v>2.142857142857143</v>
      </c>
      <c r="AK46" s="29">
        <v>2.571428571428572</v>
      </c>
      <c r="AL46" s="29">
        <v>2.571428571428572</v>
      </c>
      <c r="AM46" s="19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</row>
    <row r="47" ht="15" customHeight="1">
      <c r="A47" s="68"/>
      <c r="B47" s="65"/>
      <c r="C47" s="66"/>
      <c r="D47" s="65"/>
      <c r="E47" t="s" s="67">
        <v>90</v>
      </c>
      <c r="F47" s="16"/>
      <c r="G47" s="16"/>
      <c r="H47" t="s" s="17">
        <v>88</v>
      </c>
      <c r="I47" s="16"/>
      <c r="J47" s="16"/>
      <c r="K47" s="16"/>
      <c r="L47" s="16"/>
      <c r="M47" s="16"/>
      <c r="N47" s="16"/>
      <c r="O47" s="29">
        <v>22.11</v>
      </c>
      <c r="P47" s="29">
        <v>21.8088</v>
      </c>
      <c r="Q47" s="29">
        <v>1</v>
      </c>
      <c r="R47" s="29">
        <v>1</v>
      </c>
      <c r="S47" s="29">
        <v>1.1</v>
      </c>
      <c r="T47" s="29">
        <v>0.8</v>
      </c>
      <c r="U47" s="29">
        <v>0.4</v>
      </c>
      <c r="V47" s="29">
        <v>1.7</v>
      </c>
      <c r="W47" s="29">
        <v>3.3</v>
      </c>
      <c r="X47" s="29">
        <v>0</v>
      </c>
      <c r="Y47" s="29">
        <v>1</v>
      </c>
      <c r="Z47" s="29">
        <v>0</v>
      </c>
      <c r="AA47" s="29">
        <v>0.8</v>
      </c>
      <c r="AB47" s="29">
        <v>0.4</v>
      </c>
      <c r="AC47" s="29">
        <v>0.5</v>
      </c>
      <c r="AD47" s="29">
        <v>0.8</v>
      </c>
      <c r="AE47" s="29">
        <v>0.8</v>
      </c>
      <c r="AF47" s="29">
        <v>0.7</v>
      </c>
      <c r="AG47" s="29">
        <v>2</v>
      </c>
      <c r="AH47" s="29">
        <v>3</v>
      </c>
      <c r="AI47" s="29">
        <v>1</v>
      </c>
      <c r="AJ47" s="29">
        <v>1</v>
      </c>
      <c r="AK47" s="29">
        <v>1</v>
      </c>
      <c r="AL47" s="29">
        <v>2</v>
      </c>
      <c r="AM47" s="19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</row>
    <row r="48" ht="15" customHeight="1">
      <c r="A48" s="68"/>
      <c r="B48" s="65"/>
      <c r="C48" s="66"/>
      <c r="D48" s="65"/>
      <c r="E48" s="65"/>
      <c r="F48" s="16"/>
      <c r="G48" s="16"/>
      <c r="H48" t="s" s="17">
        <v>89</v>
      </c>
      <c r="I48" s="16"/>
      <c r="J48" s="16"/>
      <c r="K48" s="16"/>
      <c r="L48" s="16"/>
      <c r="M48" s="16"/>
      <c r="N48" s="16"/>
      <c r="O48" s="29">
        <v>27.35</v>
      </c>
      <c r="P48" s="29">
        <v>27.1428</v>
      </c>
      <c r="Q48" s="29">
        <v>1.33</v>
      </c>
      <c r="R48" s="29">
        <v>1.333333333333333</v>
      </c>
      <c r="S48" s="29">
        <v>1.2</v>
      </c>
      <c r="T48" s="29">
        <v>0.9</v>
      </c>
      <c r="U48" s="29">
        <v>1.3</v>
      </c>
      <c r="V48" s="29">
        <v>1.7</v>
      </c>
      <c r="W48" s="29">
        <v>3.3</v>
      </c>
      <c r="X48" s="29">
        <v>2.5</v>
      </c>
      <c r="Y48" s="29">
        <v>2.9</v>
      </c>
      <c r="Z48" s="29">
        <v>0</v>
      </c>
      <c r="AA48" s="29">
        <v>0.9</v>
      </c>
      <c r="AB48" s="29">
        <v>1.1</v>
      </c>
      <c r="AC48" s="29">
        <v>1.2</v>
      </c>
      <c r="AD48" s="29">
        <v>1.7</v>
      </c>
      <c r="AE48" s="29">
        <v>1.8</v>
      </c>
      <c r="AF48" s="29">
        <v>0.7</v>
      </c>
      <c r="AG48" s="29">
        <v>3</v>
      </c>
      <c r="AH48" s="29">
        <v>1</v>
      </c>
      <c r="AI48" s="29">
        <v>2</v>
      </c>
      <c r="AJ48" s="29">
        <v>2</v>
      </c>
      <c r="AK48" s="29">
        <v>2</v>
      </c>
      <c r="AL48" s="29">
        <v>2</v>
      </c>
      <c r="AM48" s="19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</row>
    <row r="49" ht="15" customHeight="1">
      <c r="A49" s="69"/>
      <c r="B49" s="69"/>
      <c r="C49" s="61"/>
      <c r="D49" s="69"/>
      <c r="E49" s="69"/>
      <c r="F49" s="21"/>
      <c r="G49" s="21"/>
      <c r="H49" s="21"/>
      <c r="I49" s="21"/>
      <c r="J49" s="21"/>
      <c r="K49" s="21"/>
      <c r="L49" s="21"/>
      <c r="M49" s="21"/>
      <c r="N49" s="21"/>
      <c r="O49" t="s" s="22">
        <v>91</v>
      </c>
      <c r="P49" s="21"/>
      <c r="Q49" t="s" s="22">
        <v>91</v>
      </c>
      <c r="R49" s="21"/>
      <c r="S49" t="s" s="22">
        <v>92</v>
      </c>
      <c r="T49" t="s" s="22">
        <v>92</v>
      </c>
      <c r="U49" t="s" s="22">
        <v>91</v>
      </c>
      <c r="V49" t="s" s="22">
        <v>92</v>
      </c>
      <c r="W49" t="s" s="22">
        <v>92</v>
      </c>
      <c r="X49" t="s" s="22">
        <v>91</v>
      </c>
      <c r="Y49" t="s" s="22">
        <v>91</v>
      </c>
      <c r="Z49" t="s" s="22">
        <v>92</v>
      </c>
      <c r="AA49" t="s" s="22">
        <v>92</v>
      </c>
      <c r="AB49" t="s" s="22">
        <v>91</v>
      </c>
      <c r="AC49" t="s" s="22">
        <v>91</v>
      </c>
      <c r="AD49" t="s" s="22">
        <v>91</v>
      </c>
      <c r="AE49" t="s" s="22">
        <v>91</v>
      </c>
      <c r="AF49" t="s" s="22">
        <v>92</v>
      </c>
      <c r="AG49" t="s" s="22">
        <v>91</v>
      </c>
      <c r="AH49" t="s" s="22">
        <v>93</v>
      </c>
      <c r="AI49" t="s" s="22">
        <v>91</v>
      </c>
      <c r="AJ49" t="s" s="22">
        <v>91</v>
      </c>
      <c r="AK49" t="s" s="22">
        <v>91</v>
      </c>
      <c r="AL49" t="s" s="22">
        <v>92</v>
      </c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</row>
    <row r="50" ht="15" customHeight="1">
      <c r="A50" s="63"/>
      <c r="B50" s="63"/>
      <c r="C50" s="61"/>
      <c r="D50" s="63"/>
      <c r="E50" s="6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</row>
    <row r="51" ht="15" customHeight="1">
      <c r="A51" t="s" s="64">
        <v>94</v>
      </c>
      <c r="B51" s="65"/>
      <c r="C51" s="66"/>
      <c r="D51" s="65"/>
      <c r="E51" t="s" s="67">
        <v>87</v>
      </c>
      <c r="F51" s="16"/>
      <c r="G51" s="16"/>
      <c r="H51" t="s" s="17">
        <v>88</v>
      </c>
      <c r="I51" s="16"/>
      <c r="J51" s="16"/>
      <c r="K51" s="16"/>
      <c r="L51" s="16"/>
      <c r="M51" s="16"/>
      <c r="N51" s="16"/>
      <c r="O51" s="29">
        <v>30.71764705882353</v>
      </c>
      <c r="P51" s="29">
        <v>30.68334117647059</v>
      </c>
      <c r="Q51" s="29">
        <v>1.470588235294118</v>
      </c>
      <c r="R51" s="29">
        <v>1.470588235294118</v>
      </c>
      <c r="S51" s="29">
        <v>1.81764705882353</v>
      </c>
      <c r="T51" s="29">
        <v>1.7</v>
      </c>
      <c r="U51" s="29">
        <v>1.629411764705882</v>
      </c>
      <c r="V51" s="29">
        <v>2.1</v>
      </c>
      <c r="W51" s="29">
        <v>2.835294117647058</v>
      </c>
      <c r="X51" s="29">
        <v>1.129411764705882</v>
      </c>
      <c r="Y51" s="29">
        <v>2.217647058823529</v>
      </c>
      <c r="Z51" s="29">
        <v>0.3941176470588235</v>
      </c>
      <c r="AA51" s="29">
        <v>0.9588235294117647</v>
      </c>
      <c r="AB51" s="29">
        <v>1.658823529411765</v>
      </c>
      <c r="AC51" s="29">
        <v>1.364705882352941</v>
      </c>
      <c r="AD51" s="29">
        <v>1.164705882352941</v>
      </c>
      <c r="AE51" s="29">
        <v>1.61764705882353</v>
      </c>
      <c r="AF51" s="29">
        <v>1.305882352941177</v>
      </c>
      <c r="AG51" s="29">
        <v>2.411764705882353</v>
      </c>
      <c r="AH51" s="29">
        <v>2.470588235294118</v>
      </c>
      <c r="AI51" s="29">
        <v>2.294117647058823</v>
      </c>
      <c r="AJ51" s="29">
        <v>2.294117647058823</v>
      </c>
      <c r="AK51" s="29">
        <v>2.470588235294118</v>
      </c>
      <c r="AL51" s="29">
        <v>2.882352941176471</v>
      </c>
      <c r="AM51" s="19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</row>
    <row r="52" ht="15" customHeight="1">
      <c r="A52" s="68"/>
      <c r="B52" s="65"/>
      <c r="C52" s="66"/>
      <c r="D52" s="65"/>
      <c r="E52" s="65"/>
      <c r="F52" s="16"/>
      <c r="G52" s="16"/>
      <c r="H52" t="s" s="17">
        <v>89</v>
      </c>
      <c r="I52" s="16"/>
      <c r="J52" s="16"/>
      <c r="K52" s="16"/>
      <c r="L52" s="16"/>
      <c r="M52" s="16"/>
      <c r="N52" s="16"/>
      <c r="O52" s="29">
        <v>23.46823529411765</v>
      </c>
      <c r="P52" s="29">
        <v>23.45314117647058</v>
      </c>
      <c r="Q52" s="29">
        <v>0.9217647058823529</v>
      </c>
      <c r="R52" s="29">
        <v>0.9215686274509804</v>
      </c>
      <c r="S52" s="29">
        <v>0.9941176470588237</v>
      </c>
      <c r="T52" s="29">
        <v>0.8117647058823529</v>
      </c>
      <c r="U52" s="29">
        <v>1.205882352941177</v>
      </c>
      <c r="V52" s="29">
        <v>2.305882352941177</v>
      </c>
      <c r="W52" s="29">
        <v>3.258823529411764</v>
      </c>
      <c r="X52" s="29">
        <v>2.5</v>
      </c>
      <c r="Y52" s="29">
        <v>2.276470588235294</v>
      </c>
      <c r="Z52" s="29">
        <v>0.5176470588235295</v>
      </c>
      <c r="AA52" s="29">
        <v>0.9352941176470589</v>
      </c>
      <c r="AB52" s="29">
        <v>0.6294117647058824</v>
      </c>
      <c r="AC52" s="29">
        <v>1.088235294117647</v>
      </c>
      <c r="AD52" s="29">
        <v>1.517647058823529</v>
      </c>
      <c r="AE52" s="29">
        <v>1.441176470588235</v>
      </c>
      <c r="AF52" s="29">
        <v>0.6529411764705884</v>
      </c>
      <c r="AG52" s="29">
        <v>2.470588235294118</v>
      </c>
      <c r="AH52" s="29">
        <v>1.823529411764706</v>
      </c>
      <c r="AI52" s="29">
        <v>1.705882352941176</v>
      </c>
      <c r="AJ52" s="29">
        <v>1.705882352941176</v>
      </c>
      <c r="AK52" s="29">
        <v>1.882352941176471</v>
      </c>
      <c r="AL52" s="29">
        <v>1.941176470588235</v>
      </c>
      <c r="AM52" s="19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</row>
    <row r="53" ht="15" customHeight="1">
      <c r="A53" s="68"/>
      <c r="B53" s="65"/>
      <c r="C53" s="66"/>
      <c r="D53" s="65"/>
      <c r="E53" t="s" s="67">
        <v>90</v>
      </c>
      <c r="F53" s="16"/>
      <c r="G53" s="16"/>
      <c r="H53" t="s" s="17">
        <v>88</v>
      </c>
      <c r="I53" s="16"/>
      <c r="J53" s="16"/>
      <c r="K53" s="16"/>
      <c r="L53" s="16"/>
      <c r="M53" s="16"/>
      <c r="N53" s="16"/>
      <c r="O53" s="29">
        <v>31.49</v>
      </c>
      <c r="P53" s="29">
        <v>31.755</v>
      </c>
      <c r="Q53" s="29">
        <v>1.33</v>
      </c>
      <c r="R53" s="29">
        <v>1.333333333333333</v>
      </c>
      <c r="S53" s="29">
        <v>1.1</v>
      </c>
      <c r="T53" s="29">
        <v>0.8</v>
      </c>
      <c r="U53" s="29">
        <v>1</v>
      </c>
      <c r="V53" s="29">
        <v>1.7</v>
      </c>
      <c r="W53" s="29">
        <v>3.3</v>
      </c>
      <c r="X53" s="29">
        <v>0</v>
      </c>
      <c r="Y53" s="29">
        <v>2.9</v>
      </c>
      <c r="Z53" s="29">
        <v>0</v>
      </c>
      <c r="AA53" s="29">
        <v>0.8</v>
      </c>
      <c r="AB53" s="29">
        <v>1.4</v>
      </c>
      <c r="AC53" s="29">
        <v>0.5</v>
      </c>
      <c r="AD53" s="29">
        <v>0.6</v>
      </c>
      <c r="AE53" s="29">
        <v>1.4</v>
      </c>
      <c r="AF53" s="29">
        <v>0.7</v>
      </c>
      <c r="AG53" s="29">
        <v>3</v>
      </c>
      <c r="AH53" s="29">
        <v>3</v>
      </c>
      <c r="AI53" s="29">
        <v>2</v>
      </c>
      <c r="AJ53" s="29">
        <v>2</v>
      </c>
      <c r="AK53" s="29">
        <v>3</v>
      </c>
      <c r="AL53" s="29">
        <v>3</v>
      </c>
      <c r="AM53" s="19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</row>
    <row r="54" ht="15" customHeight="1">
      <c r="A54" s="68"/>
      <c r="B54" s="65"/>
      <c r="C54" s="66"/>
      <c r="D54" s="65"/>
      <c r="E54" s="65"/>
      <c r="F54" s="16"/>
      <c r="G54" s="16"/>
      <c r="H54" t="s" s="17">
        <v>89</v>
      </c>
      <c r="I54" s="16"/>
      <c r="J54" s="16"/>
      <c r="K54" s="16"/>
      <c r="L54" s="16"/>
      <c r="M54" s="16"/>
      <c r="N54" s="16"/>
      <c r="O54" s="29">
        <v>22.67</v>
      </c>
      <c r="P54" s="29">
        <v>22.3224</v>
      </c>
      <c r="Q54" s="29">
        <v>1</v>
      </c>
      <c r="R54" s="29">
        <v>1</v>
      </c>
      <c r="S54" s="29">
        <v>1</v>
      </c>
      <c r="T54" s="29">
        <v>0.8</v>
      </c>
      <c r="U54" s="29">
        <v>0.7</v>
      </c>
      <c r="V54" s="29">
        <v>1.7</v>
      </c>
      <c r="W54" s="29">
        <v>3.3</v>
      </c>
      <c r="X54" s="29">
        <v>2.5</v>
      </c>
      <c r="Y54" s="29">
        <v>2.8</v>
      </c>
      <c r="Z54" s="29">
        <v>0.2</v>
      </c>
      <c r="AA54" s="29">
        <v>0.9</v>
      </c>
      <c r="AB54" s="29">
        <v>0.5</v>
      </c>
      <c r="AC54" s="29">
        <v>1</v>
      </c>
      <c r="AD54" s="29">
        <v>1.7</v>
      </c>
      <c r="AE54" s="29">
        <v>1.5</v>
      </c>
      <c r="AF54" s="29">
        <v>0.6</v>
      </c>
      <c r="AG54" s="29">
        <v>2</v>
      </c>
      <c r="AH54" s="29">
        <v>1</v>
      </c>
      <c r="AI54" s="29">
        <v>1</v>
      </c>
      <c r="AJ54" s="29">
        <v>1</v>
      </c>
      <c r="AK54" s="29">
        <v>2</v>
      </c>
      <c r="AL54" s="29">
        <v>2</v>
      </c>
      <c r="AM54" s="19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</row>
    <row r="55" ht="15" customHeight="1">
      <c r="A55" s="69"/>
      <c r="B55" s="69"/>
      <c r="C55" s="61"/>
      <c r="D55" s="69"/>
      <c r="E55" s="69"/>
      <c r="F55" s="21"/>
      <c r="G55" s="21"/>
      <c r="H55" s="21"/>
      <c r="I55" s="21"/>
      <c r="J55" s="21"/>
      <c r="K55" s="21"/>
      <c r="L55" s="21"/>
      <c r="M55" s="21"/>
      <c r="N55" s="21"/>
      <c r="O55" t="s" s="22">
        <v>93</v>
      </c>
      <c r="P55" s="21"/>
      <c r="Q55" t="s" s="22">
        <v>93</v>
      </c>
      <c r="R55" s="21"/>
      <c r="S55" t="s" s="22">
        <v>93</v>
      </c>
      <c r="T55" t="s" s="22">
        <v>92</v>
      </c>
      <c r="U55" t="s" s="22">
        <v>93</v>
      </c>
      <c r="V55" t="s" s="22">
        <v>92</v>
      </c>
      <c r="W55" t="s" s="22">
        <v>92</v>
      </c>
      <c r="X55" t="s" s="22">
        <v>91</v>
      </c>
      <c r="Y55" t="s" s="22">
        <v>92</v>
      </c>
      <c r="Z55" t="s" s="22">
        <v>91</v>
      </c>
      <c r="AA55" t="s" s="22">
        <v>92</v>
      </c>
      <c r="AB55" t="s" s="22">
        <v>93</v>
      </c>
      <c r="AC55" t="s" s="22">
        <v>92</v>
      </c>
      <c r="AD55" t="s" s="22">
        <v>91</v>
      </c>
      <c r="AE55" t="s" s="22">
        <v>92</v>
      </c>
      <c r="AF55" t="s" s="22">
        <v>93</v>
      </c>
      <c r="AG55" t="s" s="22">
        <v>92</v>
      </c>
      <c r="AH55" t="s" s="22">
        <v>93</v>
      </c>
      <c r="AI55" t="s" s="22">
        <v>93</v>
      </c>
      <c r="AJ55" t="s" s="22">
        <v>93</v>
      </c>
      <c r="AK55" t="s" s="22">
        <v>93</v>
      </c>
      <c r="AL55" t="s" s="22">
        <v>93</v>
      </c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</row>
    <row r="56" ht="15" customHeight="1">
      <c r="A56" s="63"/>
      <c r="B56" s="63"/>
      <c r="C56" s="61"/>
      <c r="D56" s="63"/>
      <c r="E56" s="6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</row>
    <row r="57" ht="15" customHeight="1">
      <c r="A57" t="s" s="64">
        <v>95</v>
      </c>
      <c r="B57" s="65"/>
      <c r="C57" s="66"/>
      <c r="D57" s="65"/>
      <c r="E57" t="s" s="67">
        <v>87</v>
      </c>
      <c r="F57" s="16"/>
      <c r="G57" s="16"/>
      <c r="H57" t="s" s="17">
        <v>88</v>
      </c>
      <c r="I57" s="16"/>
      <c r="J57" s="16"/>
      <c r="K57" s="16"/>
      <c r="L57" s="16"/>
      <c r="M57" s="16"/>
      <c r="N57" s="16"/>
      <c r="O57" t="s" s="17">
        <v>96</v>
      </c>
      <c r="P57" t="s" s="17">
        <v>96</v>
      </c>
      <c r="Q57" t="s" s="17">
        <v>96</v>
      </c>
      <c r="R57" t="s" s="17">
        <v>96</v>
      </c>
      <c r="S57" t="s" s="17">
        <v>96</v>
      </c>
      <c r="T57" t="s" s="17">
        <v>96</v>
      </c>
      <c r="U57" t="s" s="17">
        <v>96</v>
      </c>
      <c r="V57" t="s" s="17">
        <v>96</v>
      </c>
      <c r="W57" t="s" s="17">
        <v>96</v>
      </c>
      <c r="X57" t="s" s="17">
        <v>96</v>
      </c>
      <c r="Y57" t="s" s="17">
        <v>96</v>
      </c>
      <c r="Z57" t="s" s="17">
        <v>97</v>
      </c>
      <c r="AA57" t="s" s="17">
        <v>97</v>
      </c>
      <c r="AB57" t="s" s="17">
        <v>96</v>
      </c>
      <c r="AC57" t="s" s="17">
        <v>96</v>
      </c>
      <c r="AD57" t="s" s="17">
        <v>96</v>
      </c>
      <c r="AE57" t="s" s="17">
        <v>96</v>
      </c>
      <c r="AF57" t="s" s="17">
        <v>96</v>
      </c>
      <c r="AG57" t="s" s="17">
        <v>96</v>
      </c>
      <c r="AH57" t="s" s="17">
        <v>97</v>
      </c>
      <c r="AI57" t="s" s="17">
        <v>96</v>
      </c>
      <c r="AJ57" t="s" s="17">
        <v>96</v>
      </c>
      <c r="AK57" t="s" s="17">
        <v>96</v>
      </c>
      <c r="AL57" t="s" s="17">
        <v>96</v>
      </c>
      <c r="AM57" s="19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</row>
    <row r="58" ht="15" customHeight="1">
      <c r="A58" s="68"/>
      <c r="B58" s="65"/>
      <c r="C58" s="66"/>
      <c r="D58" s="65"/>
      <c r="E58" s="65"/>
      <c r="F58" s="16"/>
      <c r="G58" s="16"/>
      <c r="H58" t="s" s="17">
        <v>89</v>
      </c>
      <c r="I58" s="16"/>
      <c r="J58" s="16"/>
      <c r="K58" s="16"/>
      <c r="L58" s="16"/>
      <c r="M58" s="16"/>
      <c r="N58" s="16"/>
      <c r="O58" t="s" s="17">
        <v>96</v>
      </c>
      <c r="P58" t="s" s="17">
        <v>96</v>
      </c>
      <c r="Q58" t="s" s="17">
        <v>96</v>
      </c>
      <c r="R58" t="s" s="17">
        <v>96</v>
      </c>
      <c r="S58" t="s" s="17">
        <v>96</v>
      </c>
      <c r="T58" t="s" s="17">
        <v>96</v>
      </c>
      <c r="U58" t="s" s="17">
        <v>96</v>
      </c>
      <c r="V58" t="s" s="17">
        <v>96</v>
      </c>
      <c r="W58" t="s" s="17">
        <v>97</v>
      </c>
      <c r="X58" t="s" s="17">
        <v>97</v>
      </c>
      <c r="Y58" t="s" s="17">
        <v>96</v>
      </c>
      <c r="Z58" t="s" s="17">
        <v>97</v>
      </c>
      <c r="AA58" t="s" s="17">
        <v>97</v>
      </c>
      <c r="AB58" t="s" s="17">
        <v>96</v>
      </c>
      <c r="AC58" t="s" s="17">
        <v>96</v>
      </c>
      <c r="AD58" t="s" s="17">
        <v>96</v>
      </c>
      <c r="AE58" t="s" s="17">
        <v>96</v>
      </c>
      <c r="AF58" t="s" s="17">
        <v>96</v>
      </c>
      <c r="AG58" t="s" s="17">
        <v>96</v>
      </c>
      <c r="AH58" t="s" s="17">
        <v>97</v>
      </c>
      <c r="AI58" t="s" s="17">
        <v>96</v>
      </c>
      <c r="AJ58" t="s" s="17">
        <v>96</v>
      </c>
      <c r="AK58" t="s" s="17">
        <v>96</v>
      </c>
      <c r="AL58" t="s" s="17">
        <v>96</v>
      </c>
      <c r="AM58" s="19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</row>
    <row r="59" ht="15" customHeight="1">
      <c r="A59" s="68"/>
      <c r="B59" s="65"/>
      <c r="C59" s="66"/>
      <c r="D59" s="65"/>
      <c r="E59" t="s" s="67">
        <v>90</v>
      </c>
      <c r="F59" s="16"/>
      <c r="G59" s="16"/>
      <c r="H59" t="s" s="17">
        <v>88</v>
      </c>
      <c r="I59" s="16"/>
      <c r="J59" s="16"/>
      <c r="K59" s="16"/>
      <c r="L59" s="16"/>
      <c r="M59" s="16"/>
      <c r="N59" s="16"/>
      <c r="O59" t="s" s="17">
        <v>96</v>
      </c>
      <c r="P59" t="s" s="17">
        <v>96</v>
      </c>
      <c r="Q59" t="s" s="17">
        <v>96</v>
      </c>
      <c r="R59" t="s" s="17">
        <v>96</v>
      </c>
      <c r="S59" t="s" s="17">
        <v>98</v>
      </c>
      <c r="T59" t="s" s="17">
        <v>98</v>
      </c>
      <c r="U59" t="s" s="17">
        <v>96</v>
      </c>
      <c r="V59" t="s" s="17">
        <v>98</v>
      </c>
      <c r="W59" t="s" s="17">
        <v>98</v>
      </c>
      <c r="X59" t="s" s="17">
        <v>98</v>
      </c>
      <c r="Y59" t="s" s="17">
        <v>96</v>
      </c>
      <c r="Z59" t="s" s="17">
        <v>98</v>
      </c>
      <c r="AA59" t="s" s="17">
        <v>98</v>
      </c>
      <c r="AB59" t="s" s="17">
        <v>96</v>
      </c>
      <c r="AC59" t="s" s="17">
        <v>98</v>
      </c>
      <c r="AD59" t="s" s="17">
        <v>97</v>
      </c>
      <c r="AE59" t="s" s="17">
        <v>96</v>
      </c>
      <c r="AF59" t="s" s="17">
        <v>98</v>
      </c>
      <c r="AG59" t="s" s="17">
        <v>96</v>
      </c>
      <c r="AH59" t="s" s="17">
        <v>98</v>
      </c>
      <c r="AI59" t="s" s="17">
        <v>96</v>
      </c>
      <c r="AJ59" t="s" s="17">
        <v>96</v>
      </c>
      <c r="AK59" t="s" s="17">
        <v>96</v>
      </c>
      <c r="AL59" t="s" s="17">
        <v>96</v>
      </c>
      <c r="AM59" s="19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</row>
    <row r="60" ht="15" customHeight="1">
      <c r="A60" s="70"/>
      <c r="B60" s="71"/>
      <c r="C60" s="66"/>
      <c r="D60" s="71"/>
      <c r="E60" s="71"/>
      <c r="F60" s="24"/>
      <c r="G60" s="24"/>
      <c r="H60" t="s" s="25">
        <v>89</v>
      </c>
      <c r="I60" s="24"/>
      <c r="J60" s="24"/>
      <c r="K60" s="24"/>
      <c r="L60" s="24"/>
      <c r="M60" s="24"/>
      <c r="N60" s="24"/>
      <c r="O60" t="s" s="25">
        <v>96</v>
      </c>
      <c r="P60" t="s" s="25">
        <v>96</v>
      </c>
      <c r="Q60" t="s" s="25">
        <v>96</v>
      </c>
      <c r="R60" t="s" s="25">
        <v>96</v>
      </c>
      <c r="S60" t="s" s="25">
        <v>96</v>
      </c>
      <c r="T60" t="s" s="25">
        <v>96</v>
      </c>
      <c r="U60" t="s" s="25">
        <v>96</v>
      </c>
      <c r="V60" t="s" s="25">
        <v>98</v>
      </c>
      <c r="W60" t="s" s="25">
        <v>98</v>
      </c>
      <c r="X60" t="s" s="25">
        <v>98</v>
      </c>
      <c r="Y60" t="s" s="25">
        <v>96</v>
      </c>
      <c r="Z60" t="s" s="25">
        <v>97</v>
      </c>
      <c r="AA60" t="s" s="25">
        <v>98</v>
      </c>
      <c r="AB60" t="s" s="25">
        <v>96</v>
      </c>
      <c r="AC60" t="s" s="25">
        <v>96</v>
      </c>
      <c r="AD60" t="s" s="25">
        <v>98</v>
      </c>
      <c r="AE60" t="s" s="25">
        <v>96</v>
      </c>
      <c r="AF60" t="s" s="25">
        <v>96</v>
      </c>
      <c r="AG60" t="s" s="25">
        <v>96</v>
      </c>
      <c r="AH60" t="s" s="25">
        <v>98</v>
      </c>
      <c r="AI60" t="s" s="25">
        <v>96</v>
      </c>
      <c r="AJ60" t="s" s="25">
        <v>96</v>
      </c>
      <c r="AK60" t="s" s="25">
        <v>98</v>
      </c>
      <c r="AL60" t="s" s="25">
        <v>98</v>
      </c>
      <c r="AM60" s="19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</row>
  </sheetData>
  <conditionalFormatting sqref="O57:AL60">
    <cfRule type="containsText" dxfId="6" priority="1" stopIfTrue="1" text="real">
      <formula>NOT(ISERROR(FIND(UPPER("real"),UPPER(O57))))</formula>
      <formula>"real"</formula>
    </cfRule>
    <cfRule type="containsText" dxfId="7" priority="2" stopIfTrue="1" text="Jay's">
      <formula>NOT(ISERROR(FIND(UPPER("Jay's"),UPPER(O57))))</formula>
      <formula>"Jay's"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12"/>
  <sheetViews>
    <sheetView workbookViewId="0" showGridLines="0" defaultGridColor="1">
      <pane topLeftCell="B4" xSplit="1" ySplit="3" activePane="bottomRight" state="frozen"/>
    </sheetView>
  </sheetViews>
  <sheetFormatPr defaultColWidth="16.3333" defaultRowHeight="14.75" customHeight="1" outlineLevelRow="0" outlineLevelCol="0"/>
  <cols>
    <col min="1" max="1" width="16.3516" style="72" customWidth="1"/>
    <col min="2" max="2" width="16.3516" style="72" customWidth="1"/>
    <col min="3" max="3" width="16.3516" style="72" customWidth="1"/>
    <col min="4" max="4" width="16.3516" style="72" customWidth="1"/>
    <col min="5" max="5" width="16.3516" style="72" customWidth="1"/>
    <col min="6" max="256" width="16.3516" style="72" customWidth="1"/>
  </cols>
  <sheetData>
    <row r="1" ht="16" customHeight="1">
      <c r="A1" t="s" s="2">
        <v>0</v>
      </c>
      <c r="B1" s="2"/>
      <c r="C1" s="2"/>
      <c r="D1" s="2"/>
      <c r="E1" s="2"/>
    </row>
    <row r="2" ht="14.35" customHeight="1">
      <c r="A2" s="73"/>
      <c r="B2" t="s" s="74">
        <v>111</v>
      </c>
      <c r="C2" t="s" s="74">
        <v>112</v>
      </c>
      <c r="D2" t="s" s="74">
        <v>113</v>
      </c>
      <c r="E2" s="73"/>
    </row>
    <row r="3" ht="14.55" customHeight="1">
      <c r="A3" s="75"/>
      <c r="B3" s="76">
        <f>SUM(B4:B12)</f>
        <v>409.9</v>
      </c>
      <c r="C3" s="76">
        <f>SUM(C4:C12)</f>
        <v>33.78</v>
      </c>
      <c r="D3" s="76">
        <f>SUM(D4:D12)</f>
        <v>443.6799999999999</v>
      </c>
      <c r="E3" s="75"/>
    </row>
    <row r="4" ht="14.55" customHeight="1">
      <c r="A4" t="s" s="77">
        <v>114</v>
      </c>
      <c r="B4" s="78">
        <f>'L-adj scores per $m'!M3+'L-adj scores per $m'!M6+'L-adj scores per $m'!M8+'L-adj scores per $m'!M10+'L-adj scores per $m'!M14</f>
        <v>134.8</v>
      </c>
      <c r="C4" s="79"/>
      <c r="D4" s="80">
        <f>C4+B4</f>
        <v>134.8</v>
      </c>
      <c r="E4" s="79"/>
    </row>
    <row r="5" ht="14.35" customHeight="1">
      <c r="A5" t="s" s="81">
        <v>115</v>
      </c>
      <c r="B5" s="82">
        <f>'L-adj scores per $m'!M17+'L-adj scores per $m'!M18</f>
        <v>73.3</v>
      </c>
      <c r="C5" s="4"/>
      <c r="D5" s="83">
        <f>C5+B5</f>
        <v>73.3</v>
      </c>
      <c r="E5" s="4"/>
    </row>
    <row r="6" ht="14.35" customHeight="1">
      <c r="A6" t="s" s="81">
        <v>116</v>
      </c>
      <c r="B6" s="82">
        <f>SUM('L-adj scores per $m'!M11:M12)</f>
        <v>57.7</v>
      </c>
      <c r="C6" s="4"/>
      <c r="D6" s="83">
        <f>C6+B6</f>
        <v>57.7</v>
      </c>
      <c r="E6" s="4"/>
    </row>
    <row r="7" ht="14.35" customHeight="1">
      <c r="A7" t="s" s="81">
        <v>117</v>
      </c>
      <c r="B7" s="82">
        <f>'L-adj scores per $m'!M4</f>
        <v>15.4</v>
      </c>
      <c r="C7" s="4"/>
      <c r="D7" s="83">
        <f>C7+B7</f>
        <v>15.4</v>
      </c>
      <c r="E7" s="4"/>
    </row>
    <row r="8" ht="14.35" customHeight="1">
      <c r="A8" t="s" s="81">
        <v>118</v>
      </c>
      <c r="B8" s="82">
        <f>'L-adj scores per $m'!M16</f>
        <v>39.2</v>
      </c>
      <c r="C8" s="83">
        <v>11.26</v>
      </c>
      <c r="D8" s="83">
        <f>C8+B8</f>
        <v>50.46</v>
      </c>
      <c r="E8" s="4"/>
    </row>
    <row r="9" ht="14.35" customHeight="1">
      <c r="A9" t="s" s="81">
        <v>119</v>
      </c>
      <c r="B9" s="82">
        <f>'L-adj scores per $m'!M9</f>
        <v>19.8</v>
      </c>
      <c r="C9" s="83">
        <v>11.26</v>
      </c>
      <c r="D9" s="83">
        <f>C9+B9</f>
        <v>31.06</v>
      </c>
      <c r="E9" s="4"/>
    </row>
    <row r="10" ht="14.35" customHeight="1">
      <c r="A10" t="s" s="81">
        <v>120</v>
      </c>
      <c r="B10" s="84"/>
      <c r="C10" s="83">
        <v>11.26</v>
      </c>
      <c r="D10" s="83">
        <f>C10+B10</f>
        <v>11.26</v>
      </c>
      <c r="E10" s="4"/>
    </row>
    <row r="11" ht="14.35" customHeight="1">
      <c r="A11" t="s" s="81">
        <v>121</v>
      </c>
      <c r="B11" s="82">
        <f>'L-adj scores per $m'!M7+'L-adj scores per $m'!M13+'L-adj scores per $m'!M15</f>
        <v>61.8</v>
      </c>
      <c r="C11" s="4"/>
      <c r="D11" s="83">
        <f>C11+B11</f>
        <v>61.8</v>
      </c>
      <c r="E11" s="4"/>
    </row>
    <row r="12" ht="14.35" customHeight="1">
      <c r="A12" t="s" s="81">
        <v>122</v>
      </c>
      <c r="B12" s="82">
        <f>'L-adj scores per $m'!M5</f>
        <v>7.9</v>
      </c>
      <c r="C12" s="4"/>
      <c r="D12" s="83">
        <f>C12+B12</f>
        <v>7.9</v>
      </c>
      <c r="E12" s="4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